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20715" windowHeight="9675" activeTab="0"/>
  </bookViews>
  <sheets>
    <sheet name="КАХ 11_12'VK10.05.11" sheetId="1" r:id="rId1"/>
  </sheets>
  <externalReferences>
    <externalReference r:id="rId4"/>
  </externalReferences>
  <definedNames>
    <definedName name="_xlnm._FilterDatabase" localSheetId="0" hidden="1">'КАХ 11_12''VK10.05.11'!$A$5:$AN$121</definedName>
    <definedName name="_xlnm.Print_Area" localSheetId="0">'КАХ 11_12''VK10.05.11'!$A$1:$AI$68</definedName>
    <definedName name="бр.гр" localSheetId="0">'КАХ 11_12''VK10.05.11'!$O$6:$O$94</definedName>
    <definedName name="ДИСЦИПЛИНА" localSheetId="0">'КАХ 11_12''VK10.05.11'!$F$6:$F$94</definedName>
    <definedName name="К_гр" localSheetId="0">'КАХ 11_12''VK10.05.11'!$H$6:$H$94</definedName>
    <definedName name="КУРС" localSheetId="0">'КАХ 11_12''VK10.05.11'!$G$6:$G$94</definedName>
    <definedName name="Л" localSheetId="0">'КАХ 11_12''VK10.05.11'!$M$6:$M$94</definedName>
    <definedName name="О" localSheetId="0">'КАХ 11_12''VK10.05.11'!$Q$6:$Q$94</definedName>
    <definedName name="У" localSheetId="0">'КАХ 11_12''VK10.05.11'!$N$6:$N$94</definedName>
    <definedName name="Хорариум" localSheetId="0">'КАХ 11_12''VK10.05.11'!$J$6:$J$94</definedName>
  </definedNames>
  <calcPr fullCalcOnLoad="1"/>
</workbook>
</file>

<file path=xl/comments1.xml><?xml version="1.0" encoding="utf-8"?>
<comments xmlns="http://schemas.openxmlformats.org/spreadsheetml/2006/main">
  <authors>
    <author>Veselin KMETOV</author>
    <author>Teacher</author>
    <author>Veselin Kmetov</author>
  </authors>
  <commentList>
    <comment ref="H2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Брой преподаватели с хорариум 400
 часа
</t>
        </r>
      </text>
    </comment>
    <comment ref="S3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288
Зам. Декан 
Р-л катедра 20 % редукция на учебно натоварване
</t>
        </r>
      </text>
    </comment>
    <comment ref="AF3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Норматив 270 часа</t>
        </r>
      </text>
    </comment>
    <comment ref="S4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Съгласувано на 16.01.08</t>
        </r>
      </text>
    </comment>
    <comment ref="T4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Съгласувано на 16.01.08</t>
        </r>
      </text>
    </comment>
    <comment ref="U4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Съгласувано на дата 
16.01.2008
НАТОВАРЕН САМО ПЪРВИ СЕМЕСТЪР
</t>
        </r>
      </text>
    </comment>
    <comment ref="W4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Съгласувано на дата 16.01.2008</t>
        </r>
      </text>
    </comment>
    <comment ref="X4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Сътласувано на 16.01.08</t>
        </r>
      </text>
    </comment>
    <comment ref="AF4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Зам. Руктор 
25 % редукция на учебна натовареност
</t>
        </r>
      </text>
    </comment>
    <comment ref="T14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ХМ и КХ</t>
        </r>
      </text>
    </comment>
    <comment ref="R16" authorId="2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Обединени с КХ </t>
        </r>
      </text>
    </comment>
    <comment ref="AA16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БХ</t>
        </r>
      </text>
    </comment>
    <comment ref="T24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КХ и Х
</t>
        </r>
      </text>
    </comment>
    <comment ref="U28" authorId="2">
      <text>
        <r>
          <rPr>
            <b/>
            <sz val="8"/>
            <rFont val="Tahoma"/>
            <family val="0"/>
          </rPr>
          <t>Veselin Kmetov:</t>
        </r>
        <r>
          <rPr>
            <sz val="8"/>
            <rFont val="Tahoma"/>
            <family val="0"/>
          </rPr>
          <t xml:space="preserve">
Слято с Компютърна химия</t>
        </r>
      </text>
    </comment>
    <comment ref="U34" authorId="2">
      <text>
        <r>
          <rPr>
            <b/>
            <sz val="8"/>
            <rFont val="Tahoma"/>
            <family val="0"/>
          </rPr>
          <t>Veselin Kmetov:</t>
        </r>
        <r>
          <rPr>
            <sz val="8"/>
            <rFont val="Tahoma"/>
            <family val="0"/>
          </rPr>
          <t xml:space="preserve">
Слято с Компютърна химия</t>
        </r>
      </text>
    </comment>
    <comment ref="AH37" authorId="1">
      <text>
        <r>
          <rPr>
            <b/>
            <sz val="8"/>
            <rFont val="Tahoma"/>
            <family val="2"/>
          </rPr>
          <t>Teacher:</t>
        </r>
        <r>
          <rPr>
            <sz val="8"/>
            <rFont val="Tahoma"/>
            <family val="2"/>
          </rPr>
          <t xml:space="preserve">
Слава</t>
        </r>
      </text>
    </comment>
    <comment ref="R38" authorId="2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Слято с УХ - Терзийски</t>
        </r>
      </text>
    </comment>
    <comment ref="AA51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Биология
</t>
        </r>
      </text>
    </comment>
    <comment ref="T62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Х и ХМ</t>
        </r>
      </text>
    </comment>
    <comment ref="M66" authorId="0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Слят курс на Христина Малакова 
чете УБ + МБ</t>
        </r>
      </text>
    </comment>
    <comment ref="R66" authorId="2">
      <text>
        <r>
          <rPr>
            <b/>
            <sz val="8"/>
            <rFont val="Tahoma"/>
            <family val="2"/>
          </rPr>
          <t>Veselin Kmetov:</t>
        </r>
        <r>
          <rPr>
            <sz val="8"/>
            <rFont val="Tahoma"/>
            <family val="2"/>
          </rPr>
          <t xml:space="preserve">
Слято със УБ - Христина Малакова</t>
        </r>
      </text>
    </comment>
    <comment ref="T72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Х и КХ</t>
        </r>
      </text>
    </comment>
    <comment ref="S78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МХ</t>
        </r>
      </text>
    </comment>
    <comment ref="S82" authorId="1">
      <text>
        <r>
          <rPr>
            <b/>
            <sz val="8"/>
            <rFont val="Tahoma"/>
            <family val="0"/>
          </rPr>
          <t>Teacher:</t>
        </r>
        <r>
          <rPr>
            <sz val="8"/>
            <rFont val="Tahoma"/>
            <family val="0"/>
          </rPr>
          <t xml:space="preserve">
слято с КХ</t>
        </r>
      </text>
    </comment>
    <comment ref="R86" authorId="1">
      <text>
        <r>
          <rPr>
            <b/>
            <sz val="8"/>
            <rFont val="Tahoma"/>
            <family val="2"/>
          </rPr>
          <t>Teacher:</t>
        </r>
        <r>
          <rPr>
            <sz val="8"/>
            <rFont val="Tahoma"/>
            <family val="2"/>
          </rPr>
          <t xml:space="preserve">
слят поток с КХ
</t>
        </r>
      </text>
    </comment>
    <comment ref="R88" authorId="1">
      <text>
        <r>
          <rPr>
            <b/>
            <sz val="8"/>
            <rFont val="Tahoma"/>
            <family val="2"/>
          </rPr>
          <t>Teacher:</t>
        </r>
        <r>
          <rPr>
            <sz val="8"/>
            <rFont val="Tahoma"/>
            <family val="2"/>
          </rPr>
          <t xml:space="preserve">
слят поток с КХ
</t>
        </r>
      </text>
    </comment>
  </commentList>
</comments>
</file>

<file path=xl/sharedStrings.xml><?xml version="1.0" encoding="utf-8"?>
<sst xmlns="http://schemas.openxmlformats.org/spreadsheetml/2006/main" count="936" uniqueCount="140">
  <si>
    <t>РАЗПИСАНИЕ НА АУДИТОРНАТА ЗАЕТОСТ НА ПРЕПОДАВАТЕЛИТЕ ОТ КАКЕДРА АНАЛИТИЧНА ХИМИЯ 2009/10</t>
  </si>
  <si>
    <t>SUBSUM</t>
  </si>
  <si>
    <t>ВЕРСИЯ 10.05.11</t>
  </si>
  <si>
    <t>Л</t>
  </si>
  <si>
    <t>У</t>
  </si>
  <si>
    <t>р20%</t>
  </si>
  <si>
    <t>ЧАСОВЕ ЗА УЧЕБНАТА 2009/10</t>
  </si>
  <si>
    <t>СЕДМИЦИ</t>
  </si>
  <si>
    <t xml:space="preserve">У </t>
  </si>
  <si>
    <t>Общо</t>
  </si>
  <si>
    <t>КАТЕДРА</t>
  </si>
  <si>
    <t>СЕМЕСТЪР</t>
  </si>
  <si>
    <t>Лекции хор.</t>
  </si>
  <si>
    <t>Лек. ОБЩО</t>
  </si>
  <si>
    <t>Упраж. Хор.</t>
  </si>
  <si>
    <t>бр.гр</t>
  </si>
  <si>
    <t xml:space="preserve">Упрж. ОБЩО </t>
  </si>
  <si>
    <t>ОБЩО</t>
  </si>
  <si>
    <t>доц. д-р 
В.Кметов</t>
  </si>
  <si>
    <t>доц. д-р 
В.Стефанова</t>
  </si>
  <si>
    <t>гл.ас. д-р 
П. Пенчев</t>
  </si>
  <si>
    <t>доц. д-р 
Н. Кочев</t>
  </si>
  <si>
    <t>гл.ас. д-р Ат. 
Терзийски</t>
  </si>
  <si>
    <t>ст.ас. Д. 
Георгиева</t>
  </si>
  <si>
    <t xml:space="preserve"> ст.ас. 
О. Пукалов</t>
  </si>
  <si>
    <t xml:space="preserve"> гл. ас. д-р
Симитчиев</t>
  </si>
  <si>
    <t>ас. д-р Пенка Шегунова</t>
  </si>
  <si>
    <t>докторант Лора Георгиева</t>
  </si>
  <si>
    <t>докторант Лулчо Попов</t>
  </si>
  <si>
    <t>спец. Хим. Стефка Начкова</t>
  </si>
  <si>
    <t>гл.ас. д-р 
Хр.Малакова</t>
  </si>
  <si>
    <t>Проф 
Г.Андреев</t>
  </si>
  <si>
    <t>НЕЯСЕН</t>
  </si>
  <si>
    <t>студенти</t>
  </si>
  <si>
    <t xml:space="preserve">химик
 Неда Данова </t>
  </si>
  <si>
    <t>гл. ас. д-р 
Ж.  Денчев</t>
  </si>
  <si>
    <t>ФМИ</t>
  </si>
  <si>
    <t>ВНИМАНИЕ</t>
  </si>
  <si>
    <t>ДИСЦИПЛИНА</t>
  </si>
  <si>
    <t>КУРС</t>
  </si>
  <si>
    <t>К/гр</t>
  </si>
  <si>
    <t>Хорариум</t>
  </si>
  <si>
    <t>О</t>
  </si>
  <si>
    <t>КАХ</t>
  </si>
  <si>
    <t>I</t>
  </si>
  <si>
    <t>АХ</t>
  </si>
  <si>
    <t>Аналитична химия - І ч.</t>
  </si>
  <si>
    <t>УХ</t>
  </si>
  <si>
    <t>ІІ - 2</t>
  </si>
  <si>
    <t>z</t>
  </si>
  <si>
    <t>30/0/50</t>
  </si>
  <si>
    <t>ИМ</t>
  </si>
  <si>
    <t>Инструм. методи - І ч.</t>
  </si>
  <si>
    <t>ІІІ - 2</t>
  </si>
  <si>
    <t>15/0/25</t>
  </si>
  <si>
    <t>б</t>
  </si>
  <si>
    <t>Инстр.методи в химията</t>
  </si>
  <si>
    <t>БХ</t>
  </si>
  <si>
    <t>25/0/20</t>
  </si>
  <si>
    <t>КХ</t>
  </si>
  <si>
    <t>Компютърна химия</t>
  </si>
  <si>
    <t>10/0/20</t>
  </si>
  <si>
    <t>r</t>
  </si>
  <si>
    <t>3/0/6</t>
  </si>
  <si>
    <t>ХФ</t>
  </si>
  <si>
    <t>ІІ - 1</t>
  </si>
  <si>
    <t>3/0/5</t>
  </si>
  <si>
    <t xml:space="preserve">Аналитична химия - І ч. </t>
  </si>
  <si>
    <t>Аналитична химия - ІІ ч.</t>
  </si>
  <si>
    <t>ІІ -2</t>
  </si>
  <si>
    <t>ІІ-2</t>
  </si>
  <si>
    <t>Ан.химия с инстр.методи</t>
  </si>
  <si>
    <t>ЕБП</t>
  </si>
  <si>
    <t>І - 2</t>
  </si>
  <si>
    <t>3/0/2</t>
  </si>
  <si>
    <t>ХМ</t>
  </si>
  <si>
    <t>ІІ - 3</t>
  </si>
  <si>
    <t>МХ</t>
  </si>
  <si>
    <t>Инстр.анализ</t>
  </si>
  <si>
    <t>3/0/4</t>
  </si>
  <si>
    <t>Инструм. методи - ІІ ч.</t>
  </si>
  <si>
    <t>ІІІ - 1</t>
  </si>
  <si>
    <t>3/0/3</t>
  </si>
  <si>
    <t xml:space="preserve">КХ </t>
  </si>
  <si>
    <t>ІІІ -2</t>
  </si>
  <si>
    <t xml:space="preserve">Компютърна химия </t>
  </si>
  <si>
    <t xml:space="preserve">УХ </t>
  </si>
  <si>
    <t>2/0/2</t>
  </si>
  <si>
    <t>ІV - 2</t>
  </si>
  <si>
    <t>2/0/0</t>
  </si>
  <si>
    <t>МС</t>
  </si>
  <si>
    <t>Метр. и статистика в химията</t>
  </si>
  <si>
    <t>1/0/2</t>
  </si>
  <si>
    <t xml:space="preserve">Химична информатика </t>
  </si>
  <si>
    <t>2/0/3</t>
  </si>
  <si>
    <t>Обектно-ориентирано програмиране</t>
  </si>
  <si>
    <t>Хемометрия</t>
  </si>
  <si>
    <t xml:space="preserve">ІІІ - 2 </t>
  </si>
  <si>
    <t>II</t>
  </si>
  <si>
    <t>30/0/60</t>
  </si>
  <si>
    <t>Аналитична химия</t>
  </si>
  <si>
    <t>УБ</t>
  </si>
  <si>
    <t xml:space="preserve"> І - 1</t>
  </si>
  <si>
    <t>20/0/20</t>
  </si>
  <si>
    <t>Еко</t>
  </si>
  <si>
    <t>І-1</t>
  </si>
  <si>
    <t>10/0/15</t>
  </si>
  <si>
    <t>20/0/30</t>
  </si>
  <si>
    <t>ІV - 1</t>
  </si>
  <si>
    <t>20/0/0</t>
  </si>
  <si>
    <t>ф</t>
  </si>
  <si>
    <t>Комп.обучение /фак./</t>
  </si>
  <si>
    <t>10/5/0</t>
  </si>
  <si>
    <t>3/0/7</t>
  </si>
  <si>
    <t>2/0/5</t>
  </si>
  <si>
    <t>І - 3</t>
  </si>
  <si>
    <t>Основи на ан.химия</t>
  </si>
  <si>
    <t>МБ</t>
  </si>
  <si>
    <t>МедБ</t>
  </si>
  <si>
    <t>І - 4</t>
  </si>
  <si>
    <t>ІІІ - 3</t>
  </si>
  <si>
    <t>ІІ- 2</t>
  </si>
  <si>
    <t>Статистика и метрология</t>
  </si>
  <si>
    <t>Компютри и софтуер</t>
  </si>
  <si>
    <t>База данни и пр-не</t>
  </si>
  <si>
    <t>Комп.моделиране в химията</t>
  </si>
  <si>
    <t>0/0/2</t>
  </si>
  <si>
    <t>и</t>
  </si>
  <si>
    <t xml:space="preserve"> Линейно и нелин.мод./изб./</t>
  </si>
  <si>
    <t>IV - 2</t>
  </si>
  <si>
    <t>І</t>
  </si>
  <si>
    <t>Комп.квалиметрия-изб.</t>
  </si>
  <si>
    <t>ІV-1</t>
  </si>
  <si>
    <t>г</t>
  </si>
  <si>
    <t>л</t>
  </si>
  <si>
    <t>у</t>
  </si>
  <si>
    <t>Комп.мрежи-изб.</t>
  </si>
  <si>
    <t>ІV-2</t>
  </si>
  <si>
    <t>ДИ</t>
  </si>
  <si>
    <t>Раз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</si>
</sst>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2"/>
      <color indexed="9"/>
      <name val="Arial"/>
      <family val="2"/>
    </font>
    <font>
      <i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61"/>
      <name val="MS Sans Serif"/>
      <family val="2"/>
    </font>
    <font>
      <b/>
      <sz val="10"/>
      <color indexed="61"/>
      <name val="Arial"/>
      <family val="2"/>
    </font>
    <font>
      <i/>
      <sz val="14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9" fillId="33" borderId="0" xfId="57" applyFont="1" applyFill="1" applyAlignment="1">
      <alignment/>
      <protection/>
    </xf>
    <xf numFmtId="0" fontId="20" fillId="33" borderId="0" xfId="57" applyFont="1" applyFill="1" applyAlignment="1">
      <alignment/>
      <protection/>
    </xf>
    <xf numFmtId="0" fontId="21" fillId="0" borderId="0" xfId="57" applyFont="1">
      <alignment/>
      <protection/>
    </xf>
    <xf numFmtId="0" fontId="21" fillId="34" borderId="0" xfId="57" applyFont="1" applyFill="1">
      <alignment/>
      <protection/>
    </xf>
    <xf numFmtId="0" fontId="21" fillId="34" borderId="0" xfId="57" applyFont="1" applyFill="1" applyAlignment="1">
      <alignment horizontal="center"/>
      <protection/>
    </xf>
    <xf numFmtId="0" fontId="21" fillId="35" borderId="0" xfId="57" applyFont="1" applyFill="1">
      <alignment/>
      <protection/>
    </xf>
    <xf numFmtId="0" fontId="22" fillId="0" borderId="0" xfId="57" applyFont="1" applyAlignment="1">
      <alignment horizontal="center"/>
      <protection/>
    </xf>
    <xf numFmtId="0" fontId="23" fillId="36" borderId="10" xfId="57" applyFont="1" applyFill="1" applyBorder="1">
      <alignment/>
      <protection/>
    </xf>
    <xf numFmtId="0" fontId="22" fillId="37" borderId="0" xfId="57" applyFont="1" applyFill="1">
      <alignment/>
      <protection/>
    </xf>
    <xf numFmtId="0" fontId="22" fillId="37" borderId="0" xfId="57" applyFont="1" applyFill="1" applyAlignment="1">
      <alignment horizontal="center"/>
      <protection/>
    </xf>
    <xf numFmtId="0" fontId="21" fillId="0" borderId="0" xfId="57" applyFont="1" applyAlignment="1">
      <alignment/>
      <protection/>
    </xf>
    <xf numFmtId="0" fontId="24" fillId="38" borderId="11" xfId="57" applyFont="1" applyFill="1" applyBorder="1" applyAlignment="1">
      <alignment horizontal="center"/>
      <protection/>
    </xf>
    <xf numFmtId="0" fontId="22" fillId="38" borderId="12" xfId="57" applyFont="1" applyFill="1" applyBorder="1" applyAlignment="1">
      <alignment horizontal="center"/>
      <protection/>
    </xf>
    <xf numFmtId="0" fontId="22" fillId="39" borderId="12" xfId="57" applyFont="1" applyFill="1" applyBorder="1" applyAlignment="1">
      <alignment horizontal="center"/>
      <protection/>
    </xf>
    <xf numFmtId="0" fontId="25" fillId="38" borderId="13" xfId="57" applyFont="1" applyFill="1" applyBorder="1" applyAlignment="1">
      <alignment horizontal="center"/>
      <protection/>
    </xf>
    <xf numFmtId="9" fontId="21" fillId="0" borderId="0" xfId="57" applyNumberFormat="1" applyFont="1">
      <alignment/>
      <protection/>
    </xf>
    <xf numFmtId="0" fontId="26" fillId="0" borderId="0" xfId="57" applyFont="1" applyAlignment="1">
      <alignment horizontal="center"/>
      <protection/>
    </xf>
    <xf numFmtId="0" fontId="27" fillId="0" borderId="14" xfId="57" applyFont="1" applyBorder="1" applyAlignment="1">
      <alignment horizontal="center"/>
      <protection/>
    </xf>
    <xf numFmtId="0" fontId="27" fillId="0" borderId="15" xfId="57" applyFont="1" applyBorder="1" applyAlignment="1">
      <alignment horizontal="center"/>
      <protection/>
    </xf>
    <xf numFmtId="0" fontId="27" fillId="0" borderId="16" xfId="57" applyFont="1" applyBorder="1" applyAlignment="1">
      <alignment horizontal="center"/>
      <protection/>
    </xf>
    <xf numFmtId="0" fontId="21" fillId="35" borderId="14" xfId="57" applyFont="1" applyFill="1" applyBorder="1">
      <alignment/>
      <protection/>
    </xf>
    <xf numFmtId="0" fontId="22" fillId="35" borderId="15" xfId="57" applyFont="1" applyFill="1" applyBorder="1">
      <alignment/>
      <protection/>
    </xf>
    <xf numFmtId="0" fontId="21" fillId="35" borderId="16" xfId="57" applyFont="1" applyFill="1" applyBorder="1">
      <alignment/>
      <protection/>
    </xf>
    <xf numFmtId="0" fontId="28" fillId="0" borderId="0" xfId="57" applyFont="1">
      <alignment/>
      <protection/>
    </xf>
    <xf numFmtId="0" fontId="22" fillId="38" borderId="17" xfId="57" applyFont="1" applyFill="1" applyBorder="1" applyAlignment="1">
      <alignment horizontal="center"/>
      <protection/>
    </xf>
    <xf numFmtId="0" fontId="21" fillId="39" borderId="17" xfId="57" applyFont="1" applyFill="1" applyBorder="1">
      <alignment/>
      <protection/>
    </xf>
    <xf numFmtId="0" fontId="29" fillId="40" borderId="0" xfId="57" applyFont="1" applyFill="1">
      <alignment/>
      <protection/>
    </xf>
    <xf numFmtId="0" fontId="22" fillId="0" borderId="18" xfId="57" applyFont="1" applyBorder="1" applyAlignment="1">
      <alignment textRotation="90" wrapText="1"/>
      <protection/>
    </xf>
    <xf numFmtId="0" fontId="21" fillId="0" borderId="14" xfId="57" applyFont="1" applyBorder="1">
      <alignment/>
      <protection/>
    </xf>
    <xf numFmtId="0" fontId="26" fillId="0" borderId="15" xfId="57" applyFont="1" applyBorder="1" applyAlignment="1">
      <alignment horizontal="center"/>
      <protection/>
    </xf>
    <xf numFmtId="0" fontId="21" fillId="0" borderId="15" xfId="57" applyFont="1" applyBorder="1">
      <alignment/>
      <protection/>
    </xf>
    <xf numFmtId="0" fontId="22" fillId="0" borderId="15" xfId="57" applyFont="1" applyBorder="1" applyAlignment="1">
      <alignment horizontal="center"/>
      <protection/>
    </xf>
    <xf numFmtId="0" fontId="22" fillId="0" borderId="15" xfId="57" applyFont="1" applyBorder="1">
      <alignment/>
      <protection/>
    </xf>
    <xf numFmtId="0" fontId="24" fillId="0" borderId="18" xfId="57" applyFont="1" applyBorder="1" applyAlignment="1">
      <alignment textRotation="90" wrapText="1"/>
      <protection/>
    </xf>
    <xf numFmtId="0" fontId="22" fillId="0" borderId="19" xfId="57" applyFont="1" applyBorder="1" applyAlignment="1">
      <alignment textRotation="90" wrapText="1"/>
      <protection/>
    </xf>
    <xf numFmtId="0" fontId="22" fillId="0" borderId="20" xfId="57" applyFont="1" applyFill="1" applyBorder="1" applyAlignment="1">
      <alignment textRotation="90" wrapText="1"/>
      <protection/>
    </xf>
    <xf numFmtId="0" fontId="22" fillId="37" borderId="21" xfId="57" applyFont="1" applyFill="1" applyBorder="1" applyAlignment="1">
      <alignment textRotation="90" wrapText="1"/>
      <protection/>
    </xf>
    <xf numFmtId="0" fontId="22" fillId="41" borderId="21" xfId="57" applyFont="1" applyFill="1" applyBorder="1" applyAlignment="1">
      <alignment textRotation="90" wrapText="1"/>
      <protection/>
    </xf>
    <xf numFmtId="0" fontId="22" fillId="0" borderId="21" xfId="57" applyFont="1" applyBorder="1" applyAlignment="1">
      <alignment textRotation="90" wrapText="1"/>
      <protection/>
    </xf>
    <xf numFmtId="0" fontId="22" fillId="0" borderId="22" xfId="57" applyFont="1" applyFill="1" applyBorder="1" applyAlignment="1">
      <alignment textRotation="90" wrapText="1"/>
      <protection/>
    </xf>
    <xf numFmtId="0" fontId="22" fillId="42" borderId="23" xfId="57" applyFont="1" applyFill="1" applyBorder="1">
      <alignment/>
      <protection/>
    </xf>
    <xf numFmtId="0" fontId="26" fillId="42" borderId="23" xfId="57" applyFont="1" applyFill="1" applyBorder="1">
      <alignment/>
      <protection/>
    </xf>
    <xf numFmtId="0" fontId="22" fillId="42" borderId="23" xfId="57" applyFont="1" applyFill="1" applyBorder="1" applyAlignment="1">
      <alignment horizontal="center"/>
      <protection/>
    </xf>
    <xf numFmtId="0" fontId="24" fillId="42" borderId="23" xfId="57" applyFont="1" applyFill="1" applyBorder="1">
      <alignment/>
      <protection/>
    </xf>
    <xf numFmtId="0" fontId="21" fillId="0" borderId="23" xfId="57" applyFont="1" applyBorder="1">
      <alignment/>
      <protection/>
    </xf>
    <xf numFmtId="0" fontId="18" fillId="37" borderId="0" xfId="57" applyFill="1">
      <alignment/>
      <protection/>
    </xf>
    <xf numFmtId="0" fontId="18" fillId="37" borderId="10" xfId="57" applyFont="1" applyFill="1" applyBorder="1">
      <alignment/>
      <protection/>
    </xf>
    <xf numFmtId="0" fontId="18" fillId="37" borderId="10" xfId="57" applyFill="1" applyBorder="1">
      <alignment/>
      <protection/>
    </xf>
    <xf numFmtId="0" fontId="30" fillId="37" borderId="24" xfId="57" applyFont="1" applyFill="1" applyBorder="1" applyAlignment="1">
      <alignment horizontal="center"/>
      <protection/>
    </xf>
    <xf numFmtId="0" fontId="31" fillId="37" borderId="10" xfId="57" applyFont="1" applyFill="1" applyBorder="1" applyAlignment="1">
      <alignment horizontal="center"/>
      <protection/>
    </xf>
    <xf numFmtId="0" fontId="21" fillId="37" borderId="10" xfId="57" applyFont="1" applyFill="1" applyBorder="1">
      <alignment/>
      <protection/>
    </xf>
    <xf numFmtId="0" fontId="30" fillId="37" borderId="10" xfId="57" applyFont="1" applyFill="1" applyBorder="1" applyAlignment="1">
      <alignment horizontal="center"/>
      <protection/>
    </xf>
    <xf numFmtId="0" fontId="18" fillId="37" borderId="10" xfId="57" applyFill="1" applyBorder="1" applyAlignment="1">
      <alignment horizontal="center"/>
      <protection/>
    </xf>
    <xf numFmtId="0" fontId="30" fillId="37" borderId="10" xfId="57" applyFont="1" applyFill="1" applyBorder="1">
      <alignment/>
      <protection/>
    </xf>
    <xf numFmtId="0" fontId="32" fillId="37" borderId="10" xfId="57" applyFont="1" applyFill="1" applyBorder="1">
      <alignment/>
      <protection/>
    </xf>
    <xf numFmtId="0" fontId="18" fillId="38" borderId="0" xfId="57" applyFont="1" applyFill="1">
      <alignment/>
      <protection/>
    </xf>
    <xf numFmtId="0" fontId="18" fillId="38" borderId="10" xfId="57" applyFont="1" applyFill="1" applyBorder="1">
      <alignment/>
      <protection/>
    </xf>
    <xf numFmtId="0" fontId="30" fillId="38" borderId="24" xfId="57" applyFont="1" applyFill="1" applyBorder="1" applyAlignment="1">
      <alignment horizontal="center"/>
      <protection/>
    </xf>
    <xf numFmtId="0" fontId="31" fillId="38" borderId="10" xfId="57" applyFont="1" applyFill="1" applyBorder="1" applyAlignment="1">
      <alignment horizontal="center"/>
      <protection/>
    </xf>
    <xf numFmtId="0" fontId="21" fillId="38" borderId="10" xfId="57" applyFont="1" applyFill="1" applyBorder="1">
      <alignment/>
      <protection/>
    </xf>
    <xf numFmtId="0" fontId="30" fillId="38" borderId="10" xfId="57" applyFont="1" applyFill="1" applyBorder="1" applyAlignment="1">
      <alignment horizontal="center"/>
      <protection/>
    </xf>
    <xf numFmtId="0" fontId="18" fillId="38" borderId="10" xfId="57" applyFont="1" applyFill="1" applyBorder="1" applyAlignment="1">
      <alignment horizontal="center"/>
      <protection/>
    </xf>
    <xf numFmtId="0" fontId="30" fillId="38" borderId="10" xfId="57" applyFont="1" applyFill="1" applyBorder="1">
      <alignment/>
      <protection/>
    </xf>
    <xf numFmtId="0" fontId="18" fillId="40" borderId="10" xfId="57" applyFont="1" applyFill="1" applyBorder="1" applyAlignment="1">
      <alignment horizontal="center"/>
      <protection/>
    </xf>
    <xf numFmtId="0" fontId="33" fillId="38" borderId="10" xfId="57" applyFont="1" applyFill="1" applyBorder="1">
      <alignment/>
      <protection/>
    </xf>
    <xf numFmtId="0" fontId="32" fillId="38" borderId="10" xfId="57" applyFont="1" applyFill="1" applyBorder="1">
      <alignment/>
      <protection/>
    </xf>
    <xf numFmtId="0" fontId="18" fillId="37" borderId="10" xfId="57" applyFont="1" applyFill="1" applyBorder="1" applyAlignment="1">
      <alignment horizontal="center"/>
      <protection/>
    </xf>
    <xf numFmtId="0" fontId="18" fillId="38" borderId="10" xfId="57" applyFill="1" applyBorder="1">
      <alignment/>
      <protection/>
    </xf>
    <xf numFmtId="0" fontId="18" fillId="38" borderId="10" xfId="57" applyFill="1" applyBorder="1" applyAlignment="1">
      <alignment horizontal="center"/>
      <protection/>
    </xf>
    <xf numFmtId="0" fontId="18" fillId="38" borderId="0" xfId="57" applyFill="1">
      <alignment/>
      <protection/>
    </xf>
    <xf numFmtId="0" fontId="21" fillId="37" borderId="10" xfId="57" applyFont="1" applyFill="1" applyBorder="1">
      <alignment/>
      <protection/>
    </xf>
    <xf numFmtId="0" fontId="22" fillId="37" borderId="24" xfId="57" applyFont="1" applyFill="1" applyBorder="1" applyAlignment="1">
      <alignment horizontal="center"/>
      <protection/>
    </xf>
    <xf numFmtId="0" fontId="26" fillId="37" borderId="10" xfId="57" applyFont="1" applyFill="1" applyBorder="1" applyAlignment="1">
      <alignment horizontal="center"/>
      <protection/>
    </xf>
    <xf numFmtId="0" fontId="22" fillId="37" borderId="10" xfId="57" applyFont="1" applyFill="1" applyBorder="1" applyAlignment="1">
      <alignment horizontal="center"/>
      <protection/>
    </xf>
    <xf numFmtId="0" fontId="21" fillId="37" borderId="10" xfId="57" applyFont="1" applyFill="1" applyBorder="1" applyAlignment="1">
      <alignment horizontal="center"/>
      <protection/>
    </xf>
    <xf numFmtId="0" fontId="22" fillId="37" borderId="10" xfId="57" applyFont="1" applyFill="1" applyBorder="1">
      <alignment/>
      <protection/>
    </xf>
    <xf numFmtId="0" fontId="23" fillId="37" borderId="10" xfId="57" applyFont="1" applyFill="1" applyBorder="1">
      <alignment/>
      <protection/>
    </xf>
    <xf numFmtId="0" fontId="21" fillId="38" borderId="10" xfId="57" applyFont="1" applyFill="1" applyBorder="1">
      <alignment/>
      <protection/>
    </xf>
    <xf numFmtId="0" fontId="22" fillId="38" borderId="24" xfId="57" applyFont="1" applyFill="1" applyBorder="1" applyAlignment="1">
      <alignment horizontal="center"/>
      <protection/>
    </xf>
    <xf numFmtId="0" fontId="26" fillId="38" borderId="10" xfId="57" applyFont="1" applyFill="1" applyBorder="1" applyAlignment="1">
      <alignment horizontal="center"/>
      <protection/>
    </xf>
    <xf numFmtId="0" fontId="22" fillId="38" borderId="10" xfId="57" applyFont="1" applyFill="1" applyBorder="1" applyAlignment="1">
      <alignment horizontal="center"/>
      <protection/>
    </xf>
    <xf numFmtId="0" fontId="21" fillId="38" borderId="10" xfId="57" applyFont="1" applyFill="1" applyBorder="1" applyAlignment="1">
      <alignment horizontal="center"/>
      <protection/>
    </xf>
    <xf numFmtId="0" fontId="22" fillId="38" borderId="10" xfId="57" applyFont="1" applyFill="1" applyBorder="1">
      <alignment/>
      <protection/>
    </xf>
    <xf numFmtId="0" fontId="21" fillId="40" borderId="10" xfId="57" applyFont="1" applyFill="1" applyBorder="1" applyAlignment="1">
      <alignment horizontal="center"/>
      <protection/>
    </xf>
    <xf numFmtId="0" fontId="34" fillId="38" borderId="10" xfId="57" applyFont="1" applyFill="1" applyBorder="1">
      <alignment/>
      <protection/>
    </xf>
    <xf numFmtId="0" fontId="21" fillId="37" borderId="0" xfId="57" applyFont="1" applyFill="1">
      <alignment/>
      <protection/>
    </xf>
    <xf numFmtId="0" fontId="21" fillId="38" borderId="0" xfId="57" applyFont="1" applyFill="1">
      <alignment/>
      <protection/>
    </xf>
    <xf numFmtId="0" fontId="35" fillId="37" borderId="10" xfId="57" applyFont="1" applyFill="1" applyBorder="1" applyAlignment="1">
      <alignment horizontal="center"/>
      <protection/>
    </xf>
    <xf numFmtId="0" fontId="35" fillId="38" borderId="10" xfId="57" applyFont="1" applyFill="1" applyBorder="1" applyAlignment="1">
      <alignment horizontal="center"/>
      <protection/>
    </xf>
    <xf numFmtId="0" fontId="30" fillId="37" borderId="0" xfId="57" applyFont="1" applyFill="1" applyAlignment="1">
      <alignment horizontal="center"/>
      <protection/>
    </xf>
    <xf numFmtId="49" fontId="21" fillId="38" borderId="10" xfId="57" applyNumberFormat="1" applyFont="1" applyFill="1" applyBorder="1" applyAlignment="1">
      <alignment horizontal="center"/>
      <protection/>
    </xf>
    <xf numFmtId="0" fontId="18" fillId="40" borderId="10" xfId="57" applyFill="1" applyBorder="1" applyAlignment="1">
      <alignment horizontal="center"/>
      <protection/>
    </xf>
    <xf numFmtId="14" fontId="18" fillId="38" borderId="10" xfId="57" applyNumberFormat="1" applyFill="1" applyBorder="1" applyAlignment="1">
      <alignment horizontal="center"/>
      <protection/>
    </xf>
    <xf numFmtId="0" fontId="24" fillId="37" borderId="10" xfId="57" applyFont="1" applyFill="1" applyBorder="1" applyAlignment="1">
      <alignment horizontal="center"/>
      <protection/>
    </xf>
    <xf numFmtId="0" fontId="24" fillId="38" borderId="10" xfId="57" applyFont="1" applyFill="1" applyBorder="1" applyAlignment="1">
      <alignment horizontal="center"/>
      <protection/>
    </xf>
    <xf numFmtId="0" fontId="22" fillId="38" borderId="25" xfId="57" applyFont="1" applyFill="1" applyBorder="1" applyAlignment="1">
      <alignment horizontal="center"/>
      <protection/>
    </xf>
    <xf numFmtId="0" fontId="26" fillId="38" borderId="26" xfId="57" applyFont="1" applyFill="1" applyBorder="1" applyAlignment="1">
      <alignment horizontal="center"/>
      <protection/>
    </xf>
    <xf numFmtId="0" fontId="21" fillId="38" borderId="26" xfId="57" applyFont="1" applyFill="1" applyBorder="1">
      <alignment/>
      <protection/>
    </xf>
    <xf numFmtId="0" fontId="22" fillId="38" borderId="26" xfId="57" applyFont="1" applyFill="1" applyBorder="1" applyAlignment="1">
      <alignment horizontal="center"/>
      <protection/>
    </xf>
    <xf numFmtId="0" fontId="21" fillId="38" borderId="26" xfId="57" applyFont="1" applyFill="1" applyBorder="1" applyAlignment="1">
      <alignment horizontal="center"/>
      <protection/>
    </xf>
    <xf numFmtId="0" fontId="22" fillId="38" borderId="26" xfId="57" applyFont="1" applyFill="1" applyBorder="1">
      <alignment/>
      <protection/>
    </xf>
    <xf numFmtId="0" fontId="24" fillId="38" borderId="26" xfId="57" applyFont="1" applyFill="1" applyBorder="1" applyAlignment="1">
      <alignment horizontal="center"/>
      <protection/>
    </xf>
    <xf numFmtId="0" fontId="18" fillId="0" borderId="0" xfId="57">
      <alignment/>
      <protection/>
    </xf>
    <xf numFmtId="0" fontId="18" fillId="43" borderId="10" xfId="57" applyFill="1" applyBorder="1">
      <alignment/>
      <protection/>
    </xf>
    <xf numFmtId="0" fontId="30" fillId="43" borderId="24" xfId="57" applyFont="1" applyFill="1" applyBorder="1" applyAlignment="1">
      <alignment horizontal="center"/>
      <protection/>
    </xf>
    <xf numFmtId="0" fontId="31" fillId="43" borderId="10" xfId="57" applyFont="1" applyFill="1" applyBorder="1" applyAlignment="1">
      <alignment horizontal="center"/>
      <protection/>
    </xf>
    <xf numFmtId="0" fontId="30" fillId="43" borderId="10" xfId="57" applyFont="1" applyFill="1" applyBorder="1" applyAlignment="1">
      <alignment horizontal="center"/>
      <protection/>
    </xf>
    <xf numFmtId="0" fontId="30" fillId="43" borderId="10" xfId="57" applyFont="1" applyFill="1" applyBorder="1">
      <alignment/>
      <protection/>
    </xf>
    <xf numFmtId="0" fontId="22" fillId="43" borderId="10" xfId="57" applyFont="1" applyFill="1" applyBorder="1" applyAlignment="1">
      <alignment horizontal="center"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5" xfId="57" applyFont="1" applyFill="1" applyBorder="1" applyAlignment="1">
      <alignment horizontal="center"/>
      <protection/>
    </xf>
    <xf numFmtId="0" fontId="21" fillId="40" borderId="16" xfId="57" applyFont="1" applyFill="1" applyBorder="1" applyAlignment="1">
      <alignment horizontal="center"/>
      <protection/>
    </xf>
    <xf numFmtId="0" fontId="22" fillId="0" borderId="0" xfId="57" applyFont="1">
      <alignment/>
      <protection/>
    </xf>
    <xf numFmtId="0" fontId="26" fillId="0" borderId="0" xfId="57" applyFont="1">
      <alignment/>
      <protection/>
    </xf>
    <xf numFmtId="0" fontId="21" fillId="0" borderId="0" xfId="57" applyFont="1" applyAlignment="1">
      <alignment wrapText="1"/>
      <protection/>
    </xf>
    <xf numFmtId="0" fontId="24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VK'H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X_data_set'11PET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ХКХ 10_11'VK21.02.11"/>
      <sheetName val="mearge"/>
      <sheetName val="Razpis'Isem'10'11"/>
      <sheetName val="Съвет КАХ (11)"/>
      <sheetName val="шшшКАХКХ 10_11'VK19.01.11"/>
      <sheetName val="КАХ'sustav"/>
      <sheetName val="Съвет КАХ"/>
      <sheetName val="КАХ 09_10'VK30.04.10 "/>
      <sheetName val="Весо-сметки"/>
      <sheetName val="КАХ 11_12'VK30.04.11"/>
      <sheetName val="КАХ 08_09'VK24.04.09 "/>
      <sheetName val="Весо-сметки бюджет ХФ (2)"/>
      <sheetName val="Весо-сметки бюджет ХФ"/>
      <sheetName val="КАХ 07_08'VK07.02.08"/>
      <sheetName val="Zaiavki"/>
      <sheetName val="Sheet1"/>
      <sheetName val="Отчет 08"/>
      <sheetName val="Sheet2"/>
      <sheetName val="Конкур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="80" zoomScaleNormal="80" zoomScalePageLayoutView="0" workbookViewId="0" topLeftCell="A1">
      <pane xSplit="11" ySplit="5" topLeftCell="L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K1" sqref="K1"/>
    </sheetView>
  </sheetViews>
  <sheetFormatPr defaultColWidth="9.140625" defaultRowHeight="15"/>
  <cols>
    <col min="1" max="1" width="4.140625" style="3" customWidth="1"/>
    <col min="2" max="2" width="3.28125" style="3" customWidth="1"/>
    <col min="3" max="3" width="3.00390625" style="3" customWidth="1"/>
    <col min="4" max="4" width="3.00390625" style="7" customWidth="1"/>
    <col min="5" max="5" width="4.8515625" style="17" customWidth="1"/>
    <col min="6" max="6" width="28.00390625" style="3" customWidth="1"/>
    <col min="7" max="7" width="5.7109375" style="3" customWidth="1"/>
    <col min="8" max="8" width="6.140625" style="3" customWidth="1"/>
    <col min="9" max="9" width="2.57421875" style="7" customWidth="1"/>
    <col min="10" max="10" width="9.7109375" style="3" customWidth="1"/>
    <col min="11" max="11" width="2.8515625" style="113" customWidth="1"/>
    <col min="12" max="13" width="4.421875" style="3" customWidth="1"/>
    <col min="14" max="14" width="6.140625" style="3" customWidth="1"/>
    <col min="15" max="15" width="5.140625" style="116" customWidth="1"/>
    <col min="16" max="16" width="6.8515625" style="3" customWidth="1"/>
    <col min="17" max="17" width="6.57421875" style="3" customWidth="1"/>
    <col min="18" max="18" width="6.00390625" style="3" customWidth="1"/>
    <col min="19" max="33" width="5.421875" style="3" customWidth="1"/>
    <col min="34" max="34" width="4.8515625" style="3" customWidth="1"/>
    <col min="35" max="36" width="5.421875" style="3" customWidth="1"/>
    <col min="37" max="37" width="7.57421875" style="3" customWidth="1"/>
    <col min="38" max="40" width="6.00390625" style="3" customWidth="1"/>
    <col min="41" max="41" width="9.421875" style="3" bestFit="1" customWidth="1"/>
    <col min="42" max="16384" width="9.140625" style="3" customWidth="1"/>
  </cols>
  <sheetData>
    <row r="1" spans="3:15" s="1" customFormat="1" ht="25.5" customHeight="1" thickBot="1">
      <c r="C1" s="1" t="s">
        <v>0</v>
      </c>
      <c r="O1" s="2"/>
    </row>
    <row r="2" spans="2:41" ht="19.5" thickBot="1">
      <c r="B2" s="4" t="s">
        <v>1</v>
      </c>
      <c r="C2" s="4"/>
      <c r="D2" s="5">
        <f>SUBTOTAL(9,A6:A104)</f>
        <v>49</v>
      </c>
      <c r="E2" s="5"/>
      <c r="F2" s="6" t="s">
        <v>2</v>
      </c>
      <c r="H2" s="3">
        <f>J2/400</f>
        <v>13.175</v>
      </c>
      <c r="J2" s="8">
        <f>L2+P2-AO2</f>
        <v>5270</v>
      </c>
      <c r="K2" s="9" t="s">
        <v>3</v>
      </c>
      <c r="L2" s="10">
        <f>SUBTOTAL(9,M6:M71)</f>
        <v>2130</v>
      </c>
      <c r="M2" s="10"/>
      <c r="N2" s="11"/>
      <c r="O2" s="12" t="s">
        <v>4</v>
      </c>
      <c r="P2" s="13">
        <f>SUBTOTAL(9,P6:P71)</f>
        <v>3140</v>
      </c>
      <c r="Q2" s="14">
        <f>SUBTOTAL(9,Q6:Q71)</f>
        <v>5270</v>
      </c>
      <c r="R2" s="15">
        <f>SUBTOTAL(9,R6:R71)</f>
        <v>4735</v>
      </c>
      <c r="S2" s="16" t="s">
        <v>5</v>
      </c>
      <c r="AO2" s="3">
        <f>SUM(AL3:AN3)</f>
        <v>0</v>
      </c>
    </row>
    <row r="3" spans="5:42" ht="16.5" thickBot="1">
      <c r="E3" s="17">
        <f>COUNTA(E6:E96)</f>
        <v>91</v>
      </c>
      <c r="F3" s="18" t="s">
        <v>6</v>
      </c>
      <c r="G3" s="19"/>
      <c r="H3" s="20"/>
      <c r="J3" s="21" t="s">
        <v>7</v>
      </c>
      <c r="K3" s="22"/>
      <c r="L3" s="23">
        <v>15</v>
      </c>
      <c r="O3" s="24">
        <f>SUM(O7:O71)</f>
        <v>65</v>
      </c>
      <c r="P3" s="25" t="s">
        <v>8</v>
      </c>
      <c r="Q3" s="26" t="s">
        <v>9</v>
      </c>
      <c r="S3" s="8">
        <f aca="true" t="shared" si="0" ref="S3:AN3">SUBTOTAL(9,S6:S107)</f>
        <v>580</v>
      </c>
      <c r="T3" s="8">
        <f t="shared" si="0"/>
        <v>570</v>
      </c>
      <c r="U3" s="8">
        <f t="shared" si="0"/>
        <v>392</v>
      </c>
      <c r="V3" s="8">
        <f t="shared" si="0"/>
        <v>485</v>
      </c>
      <c r="W3" s="8">
        <f t="shared" si="0"/>
        <v>400</v>
      </c>
      <c r="X3" s="8">
        <f t="shared" si="0"/>
        <v>545</v>
      </c>
      <c r="Y3" s="8">
        <f t="shared" si="0"/>
        <v>501</v>
      </c>
      <c r="Z3" s="8">
        <f t="shared" si="0"/>
        <v>511</v>
      </c>
      <c r="AA3" s="8">
        <f t="shared" si="0"/>
        <v>480</v>
      </c>
      <c r="AB3" s="8">
        <f t="shared" si="0"/>
        <v>90</v>
      </c>
      <c r="AC3" s="8">
        <f t="shared" si="0"/>
        <v>90</v>
      </c>
      <c r="AD3" s="8">
        <f t="shared" si="0"/>
        <v>423</v>
      </c>
      <c r="AE3" s="8">
        <f t="shared" si="0"/>
        <v>60</v>
      </c>
      <c r="AF3" s="8">
        <f t="shared" si="0"/>
        <v>0</v>
      </c>
      <c r="AG3" s="8">
        <f t="shared" si="0"/>
        <v>618</v>
      </c>
      <c r="AH3" s="8">
        <f t="shared" si="0"/>
        <v>270</v>
      </c>
      <c r="AI3" s="8">
        <f t="shared" si="0"/>
        <v>85</v>
      </c>
      <c r="AJ3" s="8">
        <f t="shared" si="0"/>
        <v>0</v>
      </c>
      <c r="AK3" s="8">
        <f t="shared" si="0"/>
        <v>210</v>
      </c>
      <c r="AL3" s="8">
        <f t="shared" si="0"/>
        <v>0</v>
      </c>
      <c r="AM3" s="8">
        <f t="shared" si="0"/>
        <v>0</v>
      </c>
      <c r="AN3" s="8">
        <f t="shared" si="0"/>
        <v>0</v>
      </c>
      <c r="AO3" s="27">
        <f>SUM(R3:AN3)</f>
        <v>6310</v>
      </c>
      <c r="AP3" s="3">
        <v>17</v>
      </c>
    </row>
    <row r="4" spans="1:41" ht="93" customHeight="1" thickBot="1">
      <c r="A4" s="28"/>
      <c r="B4" s="28" t="s">
        <v>10</v>
      </c>
      <c r="C4" s="29"/>
      <c r="D4" s="28" t="s">
        <v>11</v>
      </c>
      <c r="E4" s="30"/>
      <c r="F4" s="31"/>
      <c r="G4" s="31"/>
      <c r="H4" s="31"/>
      <c r="I4" s="32"/>
      <c r="J4" s="31"/>
      <c r="K4" s="33"/>
      <c r="L4" s="28" t="s">
        <v>12</v>
      </c>
      <c r="M4" s="28" t="s">
        <v>13</v>
      </c>
      <c r="N4" s="28" t="s">
        <v>14</v>
      </c>
      <c r="O4" s="34" t="s">
        <v>15</v>
      </c>
      <c r="P4" s="35" t="s">
        <v>16</v>
      </c>
      <c r="Q4" s="36" t="s">
        <v>9</v>
      </c>
      <c r="R4" s="28" t="s">
        <v>17</v>
      </c>
      <c r="S4" s="37" t="s">
        <v>18</v>
      </c>
      <c r="T4" s="37" t="s">
        <v>19</v>
      </c>
      <c r="U4" s="37" t="s">
        <v>20</v>
      </c>
      <c r="V4" s="37" t="s">
        <v>21</v>
      </c>
      <c r="W4" s="37" t="s">
        <v>22</v>
      </c>
      <c r="X4" s="37" t="s">
        <v>23</v>
      </c>
      <c r="Y4" s="37" t="s">
        <v>24</v>
      </c>
      <c r="Z4" s="37" t="s">
        <v>25</v>
      </c>
      <c r="AA4" s="37" t="s">
        <v>26</v>
      </c>
      <c r="AB4" s="37" t="s">
        <v>27</v>
      </c>
      <c r="AC4" s="37" t="s">
        <v>28</v>
      </c>
      <c r="AD4" s="38" t="s">
        <v>29</v>
      </c>
      <c r="AE4" s="37" t="s">
        <v>30</v>
      </c>
      <c r="AF4" s="37" t="s">
        <v>31</v>
      </c>
      <c r="AG4" s="38" t="s">
        <v>32</v>
      </c>
      <c r="AH4" s="38" t="s">
        <v>33</v>
      </c>
      <c r="AI4" s="38" t="s">
        <v>34</v>
      </c>
      <c r="AJ4" s="37" t="s">
        <v>35</v>
      </c>
      <c r="AK4" s="39" t="s">
        <v>36</v>
      </c>
      <c r="AL4" s="40"/>
      <c r="AM4" s="40"/>
      <c r="AN4" s="40"/>
      <c r="AO4" s="39" t="s">
        <v>37</v>
      </c>
    </row>
    <row r="5" spans="1:41" ht="18.75">
      <c r="A5" s="41"/>
      <c r="B5" s="41"/>
      <c r="C5" s="41"/>
      <c r="D5" s="41"/>
      <c r="E5" s="42"/>
      <c r="F5" s="41" t="s">
        <v>38</v>
      </c>
      <c r="G5" s="41" t="s">
        <v>39</v>
      </c>
      <c r="H5" s="41" t="s">
        <v>40</v>
      </c>
      <c r="I5" s="43"/>
      <c r="J5" s="41" t="s">
        <v>41</v>
      </c>
      <c r="K5" s="43"/>
      <c r="L5" s="41"/>
      <c r="M5" s="41" t="s">
        <v>3</v>
      </c>
      <c r="N5" s="41" t="s">
        <v>4</v>
      </c>
      <c r="O5" s="44" t="s">
        <v>15</v>
      </c>
      <c r="P5" s="41"/>
      <c r="Q5" s="41" t="s">
        <v>42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3">
        <f>SUM(AO6:AO107)</f>
        <v>895</v>
      </c>
    </row>
    <row r="6" spans="1:41" s="46" customFormat="1" ht="15.75">
      <c r="A6" s="46">
        <v>1</v>
      </c>
      <c r="B6" s="47" t="s">
        <v>43</v>
      </c>
      <c r="C6" s="48"/>
      <c r="D6" s="49" t="s">
        <v>44</v>
      </c>
      <c r="E6" s="50" t="s">
        <v>45</v>
      </c>
      <c r="F6" s="51" t="s">
        <v>46</v>
      </c>
      <c r="G6" s="52" t="s">
        <v>47</v>
      </c>
      <c r="H6" s="53" t="s">
        <v>48</v>
      </c>
      <c r="I6" s="52" t="s">
        <v>49</v>
      </c>
      <c r="J6" s="53" t="s">
        <v>50</v>
      </c>
      <c r="K6" s="54" t="s">
        <v>3</v>
      </c>
      <c r="L6" s="53">
        <v>30</v>
      </c>
      <c r="M6" s="53">
        <f>L6*2</f>
        <v>60</v>
      </c>
      <c r="N6" s="53"/>
      <c r="O6" s="53"/>
      <c r="P6" s="53"/>
      <c r="Q6" s="53">
        <f>M6+P7</f>
        <v>160</v>
      </c>
      <c r="R6" s="55">
        <f>SUM(S6:AN6)</f>
        <v>60</v>
      </c>
      <c r="S6" s="48"/>
      <c r="T6" s="48">
        <v>60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55">
        <f>M6-R6</f>
        <v>0</v>
      </c>
    </row>
    <row r="7" spans="2:41" s="56" customFormat="1" ht="15.75">
      <c r="B7" s="57" t="s">
        <v>43</v>
      </c>
      <c r="C7" s="57"/>
      <c r="D7" s="58" t="s">
        <v>44</v>
      </c>
      <c r="E7" s="59" t="s">
        <v>45</v>
      </c>
      <c r="F7" s="60" t="s">
        <v>46</v>
      </c>
      <c r="G7" s="61" t="s">
        <v>47</v>
      </c>
      <c r="H7" s="62" t="s">
        <v>48</v>
      </c>
      <c r="I7" s="61" t="s">
        <v>49</v>
      </c>
      <c r="J7" s="62" t="s">
        <v>50</v>
      </c>
      <c r="K7" s="63" t="s">
        <v>4</v>
      </c>
      <c r="L7" s="62"/>
      <c r="M7" s="62"/>
      <c r="N7" s="62">
        <v>50</v>
      </c>
      <c r="O7" s="64">
        <v>2</v>
      </c>
      <c r="P7" s="62">
        <f>N7*O7</f>
        <v>100</v>
      </c>
      <c r="Q7" s="62"/>
      <c r="R7" s="65">
        <f>SUM(S7:AN7)</f>
        <v>100</v>
      </c>
      <c r="S7" s="57"/>
      <c r="T7" s="57"/>
      <c r="U7" s="57"/>
      <c r="V7" s="57"/>
      <c r="W7" s="57"/>
      <c r="X7" s="57">
        <v>50</v>
      </c>
      <c r="Y7" s="57"/>
      <c r="Z7" s="57"/>
      <c r="AA7" s="57">
        <v>50</v>
      </c>
      <c r="AB7" s="57"/>
      <c r="AC7" s="57"/>
      <c r="AD7" s="57"/>
      <c r="AE7" s="57"/>
      <c r="AF7" s="57"/>
      <c r="AG7" s="57"/>
      <c r="AI7" s="57"/>
      <c r="AJ7" s="57"/>
      <c r="AL7" s="57"/>
      <c r="AM7" s="57"/>
      <c r="AN7" s="57"/>
      <c r="AO7" s="66">
        <f>P7-R7</f>
        <v>0</v>
      </c>
    </row>
    <row r="8" spans="1:41" s="46" customFormat="1" ht="15.75">
      <c r="A8" s="46">
        <v>1</v>
      </c>
      <c r="B8" s="48" t="s">
        <v>43</v>
      </c>
      <c r="C8" s="48"/>
      <c r="D8" s="49" t="s">
        <v>44</v>
      </c>
      <c r="E8" s="50" t="s">
        <v>51</v>
      </c>
      <c r="F8" s="51" t="s">
        <v>52</v>
      </c>
      <c r="G8" s="52" t="s">
        <v>47</v>
      </c>
      <c r="H8" s="67" t="s">
        <v>53</v>
      </c>
      <c r="I8" s="52" t="s">
        <v>49</v>
      </c>
      <c r="J8" s="67" t="s">
        <v>54</v>
      </c>
      <c r="K8" s="54" t="s">
        <v>3</v>
      </c>
      <c r="L8" s="53">
        <v>15</v>
      </c>
      <c r="M8" s="53">
        <f>L8*2</f>
        <v>30</v>
      </c>
      <c r="N8" s="53"/>
      <c r="O8" s="53"/>
      <c r="P8" s="53"/>
      <c r="Q8" s="53">
        <f>M8+P9</f>
        <v>80</v>
      </c>
      <c r="R8" s="55">
        <f>SUM(S8:AN8)</f>
        <v>30</v>
      </c>
      <c r="S8" s="48">
        <v>30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55">
        <f>M8-R8</f>
        <v>0</v>
      </c>
    </row>
    <row r="9" spans="1:41" s="70" customFormat="1" ht="15.75">
      <c r="A9" s="56"/>
      <c r="B9" s="68" t="s">
        <v>43</v>
      </c>
      <c r="C9" s="68"/>
      <c r="D9" s="58" t="s">
        <v>44</v>
      </c>
      <c r="E9" s="59" t="s">
        <v>51</v>
      </c>
      <c r="F9" s="60" t="s">
        <v>52</v>
      </c>
      <c r="G9" s="61" t="s">
        <v>47</v>
      </c>
      <c r="H9" s="62" t="s">
        <v>53</v>
      </c>
      <c r="I9" s="61" t="s">
        <v>49</v>
      </c>
      <c r="J9" s="62" t="s">
        <v>54</v>
      </c>
      <c r="K9" s="63" t="s">
        <v>4</v>
      </c>
      <c r="L9" s="69"/>
      <c r="M9" s="69"/>
      <c r="N9" s="69">
        <v>25</v>
      </c>
      <c r="O9" s="64">
        <v>2</v>
      </c>
      <c r="P9" s="62">
        <f>N9*O9</f>
        <v>50</v>
      </c>
      <c r="Q9" s="62"/>
      <c r="R9" s="65">
        <f>SUM(S9:AN9)</f>
        <v>50</v>
      </c>
      <c r="T9" s="68"/>
      <c r="U9" s="68"/>
      <c r="V9" s="68"/>
      <c r="W9" s="68"/>
      <c r="X9" s="68"/>
      <c r="Y9" s="68"/>
      <c r="Z9" s="68">
        <v>50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6">
        <f>P9-R9</f>
        <v>0</v>
      </c>
    </row>
    <row r="10" spans="1:41" s="46" customFormat="1" ht="15.75">
      <c r="A10" s="46">
        <v>1</v>
      </c>
      <c r="B10" s="48" t="s">
        <v>43</v>
      </c>
      <c r="C10" s="47" t="s">
        <v>55</v>
      </c>
      <c r="D10" s="49" t="s">
        <v>44</v>
      </c>
      <c r="E10" s="50" t="s">
        <v>51</v>
      </c>
      <c r="F10" s="51" t="s">
        <v>56</v>
      </c>
      <c r="G10" s="52" t="s">
        <v>57</v>
      </c>
      <c r="H10" s="53" t="s">
        <v>53</v>
      </c>
      <c r="I10" s="52" t="s">
        <v>49</v>
      </c>
      <c r="J10" s="53" t="s">
        <v>58</v>
      </c>
      <c r="K10" s="54" t="s">
        <v>3</v>
      </c>
      <c r="L10" s="53">
        <v>25</v>
      </c>
      <c r="M10" s="53">
        <f>L10*2</f>
        <v>50</v>
      </c>
      <c r="N10" s="53"/>
      <c r="O10" s="53"/>
      <c r="P10" s="53"/>
      <c r="Q10" s="53">
        <f>M10+P11</f>
        <v>90</v>
      </c>
      <c r="R10" s="55">
        <v>50</v>
      </c>
      <c r="S10" s="48">
        <v>50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55">
        <f>M10-R10</f>
        <v>0</v>
      </c>
    </row>
    <row r="11" spans="1:41" s="70" customFormat="1" ht="15.75">
      <c r="A11" s="56"/>
      <c r="B11" s="68" t="s">
        <v>43</v>
      </c>
      <c r="C11" s="57" t="s">
        <v>55</v>
      </c>
      <c r="D11" s="58" t="s">
        <v>44</v>
      </c>
      <c r="E11" s="59" t="s">
        <v>51</v>
      </c>
      <c r="F11" s="60" t="s">
        <v>56</v>
      </c>
      <c r="G11" s="61" t="s">
        <v>57</v>
      </c>
      <c r="H11" s="69" t="s">
        <v>53</v>
      </c>
      <c r="I11" s="61" t="s">
        <v>49</v>
      </c>
      <c r="J11" s="69" t="s">
        <v>58</v>
      </c>
      <c r="K11" s="63" t="s">
        <v>4</v>
      </c>
      <c r="L11" s="69"/>
      <c r="M11" s="69"/>
      <c r="N11" s="69">
        <v>20</v>
      </c>
      <c r="O11" s="62">
        <v>2</v>
      </c>
      <c r="P11" s="62">
        <f>N11*O11</f>
        <v>40</v>
      </c>
      <c r="Q11" s="62"/>
      <c r="R11" s="65">
        <f>SUM(S11:AN11)</f>
        <v>40</v>
      </c>
      <c r="S11" s="68"/>
      <c r="T11" s="68"/>
      <c r="U11" s="68"/>
      <c r="V11" s="68"/>
      <c r="W11" s="68">
        <v>10</v>
      </c>
      <c r="X11" s="68"/>
      <c r="Y11" s="68"/>
      <c r="Z11" s="68">
        <v>10</v>
      </c>
      <c r="AA11" s="68"/>
      <c r="AB11" s="68"/>
      <c r="AC11" s="68"/>
      <c r="AD11" s="68"/>
      <c r="AE11" s="68"/>
      <c r="AF11" s="68"/>
      <c r="AG11" s="68"/>
      <c r="AH11" s="68"/>
      <c r="AI11" s="68">
        <v>20</v>
      </c>
      <c r="AJ11" s="68"/>
      <c r="AK11" s="68"/>
      <c r="AL11" s="68"/>
      <c r="AM11" s="68"/>
      <c r="AN11" s="68"/>
      <c r="AO11" s="66">
        <f>P11-R11</f>
        <v>0</v>
      </c>
    </row>
    <row r="12" spans="1:41" s="46" customFormat="1" ht="15.75">
      <c r="A12" s="46">
        <v>1</v>
      </c>
      <c r="B12" s="71" t="s">
        <v>43</v>
      </c>
      <c r="C12" s="71"/>
      <c r="D12" s="72" t="s">
        <v>44</v>
      </c>
      <c r="E12" s="73" t="s">
        <v>59</v>
      </c>
      <c r="F12" s="71" t="s">
        <v>60</v>
      </c>
      <c r="G12" s="74" t="s">
        <v>47</v>
      </c>
      <c r="H12" s="75" t="s">
        <v>48</v>
      </c>
      <c r="I12" s="74" t="s">
        <v>49</v>
      </c>
      <c r="J12" s="75" t="s">
        <v>61</v>
      </c>
      <c r="K12" s="76" t="s">
        <v>3</v>
      </c>
      <c r="L12" s="75">
        <v>10</v>
      </c>
      <c r="M12" s="75">
        <f>L12*2</f>
        <v>20</v>
      </c>
      <c r="N12" s="75"/>
      <c r="O12" s="75"/>
      <c r="P12" s="75"/>
      <c r="Q12" s="75">
        <f>M12+P13</f>
        <v>60</v>
      </c>
      <c r="R12" s="77">
        <v>20</v>
      </c>
      <c r="S12" s="71"/>
      <c r="T12" s="71"/>
      <c r="U12" s="71"/>
      <c r="V12" s="71"/>
      <c r="W12" s="71">
        <v>20</v>
      </c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55">
        <f>M12-R12</f>
        <v>0</v>
      </c>
    </row>
    <row r="13" spans="1:41" s="70" customFormat="1" ht="15.75">
      <c r="A13" s="56"/>
      <c r="B13" s="78" t="s">
        <v>43</v>
      </c>
      <c r="C13" s="78"/>
      <c r="D13" s="79" t="s">
        <v>44</v>
      </c>
      <c r="E13" s="80" t="s">
        <v>59</v>
      </c>
      <c r="F13" s="78" t="s">
        <v>60</v>
      </c>
      <c r="G13" s="81" t="s">
        <v>47</v>
      </c>
      <c r="H13" s="82" t="s">
        <v>48</v>
      </c>
      <c r="I13" s="81" t="s">
        <v>49</v>
      </c>
      <c r="J13" s="82" t="s">
        <v>61</v>
      </c>
      <c r="K13" s="83" t="s">
        <v>4</v>
      </c>
      <c r="L13" s="82"/>
      <c r="M13" s="82"/>
      <c r="N13" s="82">
        <v>20</v>
      </c>
      <c r="O13" s="84">
        <v>2</v>
      </c>
      <c r="P13" s="82">
        <f>N13*O13</f>
        <v>40</v>
      </c>
      <c r="Q13" s="82"/>
      <c r="R13" s="85">
        <v>40</v>
      </c>
      <c r="S13" s="78"/>
      <c r="T13" s="78"/>
      <c r="U13" s="78"/>
      <c r="V13" s="78"/>
      <c r="W13" s="78">
        <v>40</v>
      </c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66">
        <f>P13-R13</f>
        <v>0</v>
      </c>
    </row>
    <row r="14" spans="1:41" s="46" customFormat="1" ht="15.75">
      <c r="A14" s="86">
        <v>1</v>
      </c>
      <c r="B14" s="48" t="s">
        <v>43</v>
      </c>
      <c r="C14" s="48"/>
      <c r="D14" s="49" t="s">
        <v>44</v>
      </c>
      <c r="E14" s="50" t="s">
        <v>45</v>
      </c>
      <c r="F14" s="51" t="s">
        <v>46</v>
      </c>
      <c r="G14" s="52" t="s">
        <v>47</v>
      </c>
      <c r="H14" s="53" t="s">
        <v>48</v>
      </c>
      <c r="I14" s="52" t="s">
        <v>62</v>
      </c>
      <c r="J14" s="53" t="s">
        <v>63</v>
      </c>
      <c r="K14" s="54" t="s">
        <v>3</v>
      </c>
      <c r="L14" s="53">
        <v>3</v>
      </c>
      <c r="M14" s="53">
        <f>L14*$L$3*2</f>
        <v>90</v>
      </c>
      <c r="N14" s="53"/>
      <c r="O14" s="53"/>
      <c r="P14" s="53"/>
      <c r="Q14" s="53">
        <f>M14+P15</f>
        <v>270</v>
      </c>
      <c r="R14" s="55">
        <v>90</v>
      </c>
      <c r="S14" s="48"/>
      <c r="T14" s="48">
        <v>0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55">
        <f>M14-R14</f>
        <v>0</v>
      </c>
    </row>
    <row r="15" spans="1:41" s="70" customFormat="1" ht="15.75">
      <c r="A15" s="87"/>
      <c r="B15" s="68" t="s">
        <v>43</v>
      </c>
      <c r="C15" s="68"/>
      <c r="D15" s="58" t="s">
        <v>44</v>
      </c>
      <c r="E15" s="59" t="s">
        <v>45</v>
      </c>
      <c r="F15" s="60" t="s">
        <v>46</v>
      </c>
      <c r="G15" s="61" t="s">
        <v>47</v>
      </c>
      <c r="H15" s="69" t="s">
        <v>48</v>
      </c>
      <c r="I15" s="61" t="s">
        <v>62</v>
      </c>
      <c r="J15" s="69" t="s">
        <v>63</v>
      </c>
      <c r="K15" s="63" t="s">
        <v>4</v>
      </c>
      <c r="L15" s="69"/>
      <c r="M15" s="69"/>
      <c r="N15" s="69">
        <v>6</v>
      </c>
      <c r="O15" s="62">
        <v>2</v>
      </c>
      <c r="P15" s="69">
        <f>N15*O15*$L$3</f>
        <v>180</v>
      </c>
      <c r="Q15" s="69"/>
      <c r="R15" s="65">
        <v>180</v>
      </c>
      <c r="S15" s="68"/>
      <c r="T15" s="68"/>
      <c r="U15" s="68"/>
      <c r="V15" s="68"/>
      <c r="W15" s="68"/>
      <c r="X15" s="68">
        <v>90</v>
      </c>
      <c r="Y15" s="68">
        <v>90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6">
        <f>P15-R15</f>
        <v>0</v>
      </c>
    </row>
    <row r="16" spans="1:41" s="86" customFormat="1" ht="15.75">
      <c r="A16" s="46">
        <v>1</v>
      </c>
      <c r="B16" s="48" t="s">
        <v>43</v>
      </c>
      <c r="C16" s="48"/>
      <c r="D16" s="49" t="s">
        <v>44</v>
      </c>
      <c r="E16" s="50" t="s">
        <v>45</v>
      </c>
      <c r="F16" s="51" t="s">
        <v>46</v>
      </c>
      <c r="G16" s="52" t="s">
        <v>64</v>
      </c>
      <c r="H16" s="67" t="s">
        <v>65</v>
      </c>
      <c r="I16" s="52" t="s">
        <v>62</v>
      </c>
      <c r="J16" s="67" t="s">
        <v>63</v>
      </c>
      <c r="K16" s="54" t="s">
        <v>3</v>
      </c>
      <c r="L16" s="53">
        <v>3</v>
      </c>
      <c r="M16" s="53">
        <f>L16*$L$3*2</f>
        <v>90</v>
      </c>
      <c r="N16" s="53"/>
      <c r="O16" s="53"/>
      <c r="P16" s="53"/>
      <c r="Q16" s="53">
        <f>M16+P17</f>
        <v>180</v>
      </c>
      <c r="R16" s="55">
        <f aca="true" t="shared" si="1" ref="R16:R21">SUM(S16:AN16)</f>
        <v>0</v>
      </c>
      <c r="S16" s="48"/>
      <c r="T16" s="48"/>
      <c r="U16" s="48"/>
      <c r="V16" s="48"/>
      <c r="W16" s="48"/>
      <c r="X16" s="48"/>
      <c r="Y16" s="48"/>
      <c r="Z16" s="48"/>
      <c r="AA16" s="48">
        <v>0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55">
        <f>M16-R16</f>
        <v>90</v>
      </c>
    </row>
    <row r="17" spans="1:41" s="87" customFormat="1" ht="15.75">
      <c r="A17" s="56"/>
      <c r="B17" s="68" t="s">
        <v>43</v>
      </c>
      <c r="C17" s="68"/>
      <c r="D17" s="58" t="s">
        <v>44</v>
      </c>
      <c r="E17" s="59" t="s">
        <v>45</v>
      </c>
      <c r="F17" s="60" t="s">
        <v>46</v>
      </c>
      <c r="G17" s="61" t="s">
        <v>64</v>
      </c>
      <c r="H17" s="62" t="s">
        <v>65</v>
      </c>
      <c r="I17" s="61" t="s">
        <v>62</v>
      </c>
      <c r="J17" s="62" t="s">
        <v>63</v>
      </c>
      <c r="K17" s="63" t="s">
        <v>4</v>
      </c>
      <c r="L17" s="69"/>
      <c r="M17" s="69"/>
      <c r="N17" s="69">
        <v>6</v>
      </c>
      <c r="O17" s="62">
        <v>1</v>
      </c>
      <c r="P17" s="69">
        <f>N17*O17*$L$3</f>
        <v>90</v>
      </c>
      <c r="Q17" s="69"/>
      <c r="R17" s="65">
        <f t="shared" si="1"/>
        <v>90</v>
      </c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E17" s="68"/>
      <c r="AF17" s="68"/>
      <c r="AG17" s="68">
        <v>90</v>
      </c>
      <c r="AH17" s="68"/>
      <c r="AI17" s="68"/>
      <c r="AJ17" s="68"/>
      <c r="AK17" s="68"/>
      <c r="AL17" s="68"/>
      <c r="AM17" s="68"/>
      <c r="AN17" s="68"/>
      <c r="AO17" s="66">
        <f>P17-R17</f>
        <v>0</v>
      </c>
    </row>
    <row r="18" spans="1:41" s="46" customFormat="1" ht="15.75">
      <c r="A18" s="46">
        <v>1</v>
      </c>
      <c r="B18" s="48" t="s">
        <v>43</v>
      </c>
      <c r="C18" s="48"/>
      <c r="D18" s="49" t="s">
        <v>44</v>
      </c>
      <c r="E18" s="50" t="s">
        <v>45</v>
      </c>
      <c r="F18" s="51" t="s">
        <v>46</v>
      </c>
      <c r="G18" s="52" t="s">
        <v>59</v>
      </c>
      <c r="H18" s="67" t="s">
        <v>48</v>
      </c>
      <c r="I18" s="52" t="s">
        <v>62</v>
      </c>
      <c r="J18" s="53" t="s">
        <v>66</v>
      </c>
      <c r="K18" s="54" t="s">
        <v>3</v>
      </c>
      <c r="L18" s="53">
        <v>3</v>
      </c>
      <c r="M18" s="53">
        <f>L18*$L$3*2</f>
        <v>90</v>
      </c>
      <c r="N18" s="53"/>
      <c r="O18" s="53"/>
      <c r="P18" s="53"/>
      <c r="Q18" s="53">
        <f>M18+P19</f>
        <v>240</v>
      </c>
      <c r="R18" s="55">
        <f t="shared" si="1"/>
        <v>90</v>
      </c>
      <c r="S18" s="48"/>
      <c r="T18" s="48">
        <v>90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55">
        <f>M18-R18</f>
        <v>0</v>
      </c>
    </row>
    <row r="19" spans="1:41" s="46" customFormat="1" ht="15.75">
      <c r="A19" s="56"/>
      <c r="B19" s="68" t="s">
        <v>43</v>
      </c>
      <c r="C19" s="68"/>
      <c r="D19" s="58" t="s">
        <v>44</v>
      </c>
      <c r="E19" s="59" t="s">
        <v>45</v>
      </c>
      <c r="F19" s="60" t="s">
        <v>67</v>
      </c>
      <c r="G19" s="61" t="s">
        <v>59</v>
      </c>
      <c r="H19" s="62" t="s">
        <v>48</v>
      </c>
      <c r="I19" s="61" t="s">
        <v>62</v>
      </c>
      <c r="J19" s="69" t="s">
        <v>66</v>
      </c>
      <c r="K19" s="63" t="s">
        <v>4</v>
      </c>
      <c r="L19" s="69"/>
      <c r="M19" s="69"/>
      <c r="N19" s="69">
        <v>5</v>
      </c>
      <c r="O19" s="62">
        <v>2</v>
      </c>
      <c r="P19" s="69">
        <f>N19*O19*$L$3</f>
        <v>150</v>
      </c>
      <c r="Q19" s="69"/>
      <c r="R19" s="65">
        <f t="shared" si="1"/>
        <v>150</v>
      </c>
      <c r="S19" s="68"/>
      <c r="T19" s="68"/>
      <c r="U19" s="68"/>
      <c r="V19" s="68"/>
      <c r="W19" s="68"/>
      <c r="X19" s="68">
        <v>75</v>
      </c>
      <c r="Y19" s="68">
        <v>75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6">
        <f>P19-R19</f>
        <v>0</v>
      </c>
    </row>
    <row r="20" spans="1:41" s="70" customFormat="1" ht="15.75">
      <c r="A20" s="46">
        <v>1</v>
      </c>
      <c r="B20" s="48" t="s">
        <v>43</v>
      </c>
      <c r="C20" s="47" t="s">
        <v>55</v>
      </c>
      <c r="D20" s="49" t="s">
        <v>44</v>
      </c>
      <c r="E20" s="50" t="s">
        <v>45</v>
      </c>
      <c r="F20" s="51" t="s">
        <v>68</v>
      </c>
      <c r="G20" s="52" t="s">
        <v>57</v>
      </c>
      <c r="H20" s="67" t="s">
        <v>69</v>
      </c>
      <c r="I20" s="52" t="s">
        <v>62</v>
      </c>
      <c r="J20" s="67" t="s">
        <v>63</v>
      </c>
      <c r="K20" s="54" t="s">
        <v>3</v>
      </c>
      <c r="L20" s="53">
        <v>3</v>
      </c>
      <c r="M20" s="53">
        <f>L20*$L$3*2</f>
        <v>90</v>
      </c>
      <c r="N20" s="53"/>
      <c r="O20" s="53"/>
      <c r="P20" s="53"/>
      <c r="Q20" s="53">
        <f>M20+P21</f>
        <v>270</v>
      </c>
      <c r="R20" s="55">
        <f t="shared" si="1"/>
        <v>90</v>
      </c>
      <c r="S20" s="48"/>
      <c r="T20" s="48"/>
      <c r="U20" s="48"/>
      <c r="V20" s="48"/>
      <c r="W20" s="48"/>
      <c r="X20" s="48"/>
      <c r="Y20" s="48"/>
      <c r="Z20" s="48"/>
      <c r="AA20" s="48">
        <v>90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55">
        <f>M20-R20</f>
        <v>0</v>
      </c>
    </row>
    <row r="21" spans="1:41" s="46" customFormat="1" ht="15.75">
      <c r="A21" s="56"/>
      <c r="B21" s="68" t="s">
        <v>43</v>
      </c>
      <c r="C21" s="57" t="s">
        <v>55</v>
      </c>
      <c r="D21" s="58" t="s">
        <v>44</v>
      </c>
      <c r="E21" s="59" t="s">
        <v>45</v>
      </c>
      <c r="F21" s="60" t="s">
        <v>68</v>
      </c>
      <c r="G21" s="61" t="s">
        <v>57</v>
      </c>
      <c r="H21" s="62" t="s">
        <v>70</v>
      </c>
      <c r="I21" s="61" t="s">
        <v>62</v>
      </c>
      <c r="J21" s="62" t="s">
        <v>63</v>
      </c>
      <c r="K21" s="63" t="s">
        <v>4</v>
      </c>
      <c r="L21" s="69"/>
      <c r="M21" s="69"/>
      <c r="N21" s="69">
        <v>6</v>
      </c>
      <c r="O21" s="64">
        <v>2</v>
      </c>
      <c r="P21" s="69">
        <f>N21*O21*$L$3</f>
        <v>180</v>
      </c>
      <c r="Q21" s="69"/>
      <c r="R21" s="65">
        <f t="shared" si="1"/>
        <v>180</v>
      </c>
      <c r="S21" s="68"/>
      <c r="T21" s="68"/>
      <c r="U21" s="68"/>
      <c r="V21" s="68"/>
      <c r="W21" s="68"/>
      <c r="X21" s="68"/>
      <c r="Y21" s="68"/>
      <c r="Z21" s="68"/>
      <c r="AA21" s="68">
        <v>90</v>
      </c>
      <c r="AB21" s="68">
        <v>90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6">
        <f>P21-R21</f>
        <v>0</v>
      </c>
    </row>
    <row r="22" spans="1:41" s="70" customFormat="1" ht="18.75">
      <c r="A22" s="46">
        <v>1</v>
      </c>
      <c r="B22" s="48" t="s">
        <v>43</v>
      </c>
      <c r="C22" s="47" t="s">
        <v>55</v>
      </c>
      <c r="D22" s="49" t="s">
        <v>44</v>
      </c>
      <c r="E22" s="50" t="s">
        <v>45</v>
      </c>
      <c r="F22" s="51" t="s">
        <v>71</v>
      </c>
      <c r="G22" s="52" t="s">
        <v>72</v>
      </c>
      <c r="H22" s="67" t="s">
        <v>73</v>
      </c>
      <c r="I22" s="52" t="s">
        <v>62</v>
      </c>
      <c r="J22" s="67" t="s">
        <v>74</v>
      </c>
      <c r="K22" s="54" t="s">
        <v>3</v>
      </c>
      <c r="L22" s="53">
        <v>3</v>
      </c>
      <c r="M22" s="53">
        <v>90</v>
      </c>
      <c r="N22" s="53"/>
      <c r="O22" s="88"/>
      <c r="P22" s="53"/>
      <c r="Q22" s="53">
        <f>M22+P23</f>
        <v>150</v>
      </c>
      <c r="R22" s="55">
        <v>90</v>
      </c>
      <c r="S22" s="46">
        <v>90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55">
        <f>M22-R22</f>
        <v>0</v>
      </c>
    </row>
    <row r="23" spans="1:41" s="46" customFormat="1" ht="18.75">
      <c r="A23" s="56"/>
      <c r="B23" s="68" t="s">
        <v>43</v>
      </c>
      <c r="C23" s="57" t="s">
        <v>55</v>
      </c>
      <c r="D23" s="58" t="s">
        <v>44</v>
      </c>
      <c r="E23" s="59" t="s">
        <v>45</v>
      </c>
      <c r="F23" s="60" t="s">
        <v>71</v>
      </c>
      <c r="G23" s="61" t="s">
        <v>72</v>
      </c>
      <c r="H23" s="62" t="s">
        <v>73</v>
      </c>
      <c r="I23" s="61" t="s">
        <v>62</v>
      </c>
      <c r="J23" s="62" t="s">
        <v>74</v>
      </c>
      <c r="K23" s="63" t="s">
        <v>4</v>
      </c>
      <c r="L23" s="69"/>
      <c r="M23" s="69"/>
      <c r="N23" s="69">
        <v>2</v>
      </c>
      <c r="O23" s="89">
        <v>2</v>
      </c>
      <c r="P23" s="69">
        <v>60</v>
      </c>
      <c r="Q23" s="69"/>
      <c r="R23" s="65">
        <v>60</v>
      </c>
      <c r="S23" s="68"/>
      <c r="T23" s="68"/>
      <c r="U23" s="68"/>
      <c r="V23" s="68"/>
      <c r="W23" s="68"/>
      <c r="X23" s="68"/>
      <c r="Y23" s="70">
        <v>60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6">
        <f>P23-R23</f>
        <v>0</v>
      </c>
    </row>
    <row r="24" spans="1:41" s="70" customFormat="1" ht="15.75">
      <c r="A24" s="46">
        <v>1</v>
      </c>
      <c r="B24" s="48" t="s">
        <v>43</v>
      </c>
      <c r="C24" s="48"/>
      <c r="D24" s="49" t="s">
        <v>44</v>
      </c>
      <c r="E24" s="50" t="s">
        <v>45</v>
      </c>
      <c r="F24" s="51" t="s">
        <v>46</v>
      </c>
      <c r="G24" s="52" t="s">
        <v>75</v>
      </c>
      <c r="H24" s="67" t="s">
        <v>76</v>
      </c>
      <c r="I24" s="52" t="s">
        <v>62</v>
      </c>
      <c r="J24" s="53" t="s">
        <v>66</v>
      </c>
      <c r="K24" s="54" t="s">
        <v>3</v>
      </c>
      <c r="L24" s="53">
        <v>3</v>
      </c>
      <c r="M24" s="53">
        <f>L24*$L$3*2</f>
        <v>90</v>
      </c>
      <c r="N24" s="53"/>
      <c r="O24" s="53"/>
      <c r="P24" s="53"/>
      <c r="Q24" s="53">
        <f>M24+P25</f>
        <v>315</v>
      </c>
      <c r="R24" s="55">
        <f>SUM(S24:AN24)</f>
        <v>0</v>
      </c>
      <c r="S24" s="48"/>
      <c r="T24" s="48">
        <v>0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5">
        <f>M24-R24</f>
        <v>90</v>
      </c>
    </row>
    <row r="25" spans="1:41" s="46" customFormat="1" ht="15.75">
      <c r="A25" s="56"/>
      <c r="B25" s="68" t="s">
        <v>43</v>
      </c>
      <c r="C25" s="68"/>
      <c r="D25" s="58" t="s">
        <v>44</v>
      </c>
      <c r="E25" s="59" t="s">
        <v>45</v>
      </c>
      <c r="F25" s="60" t="s">
        <v>67</v>
      </c>
      <c r="G25" s="61" t="s">
        <v>75</v>
      </c>
      <c r="H25" s="62" t="s">
        <v>76</v>
      </c>
      <c r="I25" s="61" t="s">
        <v>62</v>
      </c>
      <c r="J25" s="69" t="s">
        <v>66</v>
      </c>
      <c r="K25" s="63" t="s">
        <v>4</v>
      </c>
      <c r="L25" s="69"/>
      <c r="M25" s="69"/>
      <c r="N25" s="69">
        <v>5</v>
      </c>
      <c r="O25" s="62">
        <v>3</v>
      </c>
      <c r="P25" s="69">
        <f>N25*O25*$L$3</f>
        <v>225</v>
      </c>
      <c r="Q25" s="69"/>
      <c r="R25" s="65">
        <f>SUM(S25:AN25)</f>
        <v>225</v>
      </c>
      <c r="S25" s="68"/>
      <c r="T25" s="68"/>
      <c r="U25" s="68"/>
      <c r="V25" s="68"/>
      <c r="W25" s="68"/>
      <c r="X25" s="68">
        <v>75</v>
      </c>
      <c r="Y25" s="68"/>
      <c r="Z25" s="68"/>
      <c r="AA25" s="68">
        <v>75</v>
      </c>
      <c r="AB25" s="68"/>
      <c r="AC25" s="68"/>
      <c r="AD25" s="68"/>
      <c r="AE25" s="68"/>
      <c r="AF25" s="68"/>
      <c r="AG25" s="68">
        <v>75</v>
      </c>
      <c r="AH25" s="68"/>
      <c r="AI25" s="68"/>
      <c r="AJ25" s="68"/>
      <c r="AK25" s="68"/>
      <c r="AL25" s="68"/>
      <c r="AM25" s="68"/>
      <c r="AN25" s="68"/>
      <c r="AO25" s="66">
        <f>P25-R25</f>
        <v>0</v>
      </c>
    </row>
    <row r="26" spans="1:41" s="70" customFormat="1" ht="15.75">
      <c r="A26" s="86">
        <v>1</v>
      </c>
      <c r="B26" s="48" t="s">
        <v>43</v>
      </c>
      <c r="C26" s="48"/>
      <c r="D26" s="49" t="s">
        <v>44</v>
      </c>
      <c r="E26" s="50" t="s">
        <v>45</v>
      </c>
      <c r="F26" s="51" t="s">
        <v>46</v>
      </c>
      <c r="G26" s="52" t="s">
        <v>77</v>
      </c>
      <c r="H26" s="67" t="s">
        <v>76</v>
      </c>
      <c r="I26" s="52" t="s">
        <v>62</v>
      </c>
      <c r="J26" s="67" t="s">
        <v>63</v>
      </c>
      <c r="K26" s="54" t="s">
        <v>3</v>
      </c>
      <c r="L26" s="53">
        <v>3</v>
      </c>
      <c r="M26" s="53">
        <f>L26*$L$3*2</f>
        <v>90</v>
      </c>
      <c r="N26" s="53"/>
      <c r="O26" s="53"/>
      <c r="P26" s="53"/>
      <c r="Q26" s="53">
        <f>M26+P27</f>
        <v>360</v>
      </c>
      <c r="R26" s="55">
        <f>SUM(S26:AN26)</f>
        <v>90</v>
      </c>
      <c r="S26" s="48"/>
      <c r="T26" s="48">
        <v>90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55">
        <f>M26-R26</f>
        <v>0</v>
      </c>
    </row>
    <row r="27" spans="1:41" s="46" customFormat="1" ht="15.75">
      <c r="A27" s="56"/>
      <c r="B27" s="68" t="s">
        <v>43</v>
      </c>
      <c r="C27" s="68"/>
      <c r="D27" s="58" t="s">
        <v>44</v>
      </c>
      <c r="E27" s="59" t="s">
        <v>45</v>
      </c>
      <c r="F27" s="60" t="s">
        <v>67</v>
      </c>
      <c r="G27" s="61" t="s">
        <v>77</v>
      </c>
      <c r="H27" s="62" t="s">
        <v>76</v>
      </c>
      <c r="I27" s="61" t="s">
        <v>62</v>
      </c>
      <c r="J27" s="62" t="s">
        <v>63</v>
      </c>
      <c r="K27" s="63" t="s">
        <v>4</v>
      </c>
      <c r="L27" s="69"/>
      <c r="M27" s="69"/>
      <c r="N27" s="69">
        <v>6</v>
      </c>
      <c r="O27" s="62">
        <v>3</v>
      </c>
      <c r="P27" s="69">
        <f>N27*O27*$L$3</f>
        <v>270</v>
      </c>
      <c r="Q27" s="69"/>
      <c r="R27" s="65">
        <f>SUM(S27:AN27)</f>
        <v>270</v>
      </c>
      <c r="S27" s="68"/>
      <c r="T27" s="68">
        <v>90</v>
      </c>
      <c r="U27" s="68"/>
      <c r="V27" s="68"/>
      <c r="W27" s="68"/>
      <c r="X27" s="68"/>
      <c r="Y27" s="68"/>
      <c r="Z27" s="68"/>
      <c r="AA27" s="68"/>
      <c r="AB27" s="68"/>
      <c r="AC27" s="68">
        <v>90</v>
      </c>
      <c r="AD27" s="68">
        <v>90</v>
      </c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6">
        <f>P27-R27</f>
        <v>0</v>
      </c>
    </row>
    <row r="28" spans="1:41" s="70" customFormat="1" ht="15.75">
      <c r="A28" s="46">
        <v>1</v>
      </c>
      <c r="B28" s="48" t="s">
        <v>43</v>
      </c>
      <c r="C28" s="48"/>
      <c r="D28" s="49" t="s">
        <v>44</v>
      </c>
      <c r="E28" s="50" t="s">
        <v>51</v>
      </c>
      <c r="F28" s="51" t="s">
        <v>78</v>
      </c>
      <c r="G28" s="52" t="s">
        <v>75</v>
      </c>
      <c r="H28" s="67" t="s">
        <v>53</v>
      </c>
      <c r="I28" s="52" t="s">
        <v>62</v>
      </c>
      <c r="J28" s="53" t="s">
        <v>79</v>
      </c>
      <c r="K28" s="54" t="s">
        <v>3</v>
      </c>
      <c r="L28" s="53">
        <v>3</v>
      </c>
      <c r="M28" s="53">
        <f>L28*$L$3*2</f>
        <v>90</v>
      </c>
      <c r="N28" s="53"/>
      <c r="O28" s="53"/>
      <c r="P28" s="53"/>
      <c r="Q28" s="53">
        <f>M28+P29</f>
        <v>270</v>
      </c>
      <c r="R28" s="55">
        <f>SUM(S28:AN28)</f>
        <v>0</v>
      </c>
      <c r="S28" s="48"/>
      <c r="T28" s="48"/>
      <c r="U28" s="48">
        <v>0</v>
      </c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55">
        <f>M28-R28</f>
        <v>90</v>
      </c>
    </row>
    <row r="29" spans="1:41" s="46" customFormat="1" ht="15.75">
      <c r="A29" s="56"/>
      <c r="B29" s="68" t="s">
        <v>43</v>
      </c>
      <c r="C29" s="68"/>
      <c r="D29" s="58" t="s">
        <v>44</v>
      </c>
      <c r="E29" s="59" t="s">
        <v>51</v>
      </c>
      <c r="F29" s="60" t="s">
        <v>78</v>
      </c>
      <c r="G29" s="61" t="s">
        <v>75</v>
      </c>
      <c r="H29" s="62" t="s">
        <v>53</v>
      </c>
      <c r="I29" s="61" t="s">
        <v>62</v>
      </c>
      <c r="J29" s="69" t="s">
        <v>79</v>
      </c>
      <c r="K29" s="63" t="s">
        <v>4</v>
      </c>
      <c r="L29" s="69"/>
      <c r="M29" s="69"/>
      <c r="N29" s="69">
        <v>4</v>
      </c>
      <c r="O29" s="64">
        <v>2</v>
      </c>
      <c r="P29" s="69">
        <v>180</v>
      </c>
      <c r="Q29" s="69"/>
      <c r="R29" s="65">
        <v>180</v>
      </c>
      <c r="S29" s="68"/>
      <c r="T29" s="68"/>
      <c r="U29" s="68">
        <v>12</v>
      </c>
      <c r="V29" s="68"/>
      <c r="W29" s="68"/>
      <c r="X29" s="68"/>
      <c r="Y29" s="68"/>
      <c r="Z29" s="68">
        <v>60</v>
      </c>
      <c r="AA29" s="68"/>
      <c r="AB29" s="68"/>
      <c r="AC29" s="68"/>
      <c r="AD29" s="68">
        <v>40</v>
      </c>
      <c r="AE29" s="68"/>
      <c r="AF29" s="68"/>
      <c r="AG29" s="68"/>
      <c r="AH29" s="68"/>
      <c r="AI29" s="68">
        <v>8</v>
      </c>
      <c r="AJ29" s="68"/>
      <c r="AK29" s="68"/>
      <c r="AL29" s="68"/>
      <c r="AM29" s="68"/>
      <c r="AN29" s="68"/>
      <c r="AO29" s="66">
        <f>P29-R29</f>
        <v>0</v>
      </c>
    </row>
    <row r="30" spans="1:41" s="70" customFormat="1" ht="15.75">
      <c r="A30" s="46">
        <v>1</v>
      </c>
      <c r="B30" s="48" t="s">
        <v>43</v>
      </c>
      <c r="C30" s="48"/>
      <c r="D30" s="49" t="s">
        <v>44</v>
      </c>
      <c r="E30" s="50" t="s">
        <v>51</v>
      </c>
      <c r="F30" s="51" t="s">
        <v>80</v>
      </c>
      <c r="G30" s="52" t="s">
        <v>47</v>
      </c>
      <c r="H30" s="67" t="s">
        <v>81</v>
      </c>
      <c r="I30" s="52" t="s">
        <v>62</v>
      </c>
      <c r="J30" s="53" t="s">
        <v>82</v>
      </c>
      <c r="K30" s="54" t="s">
        <v>3</v>
      </c>
      <c r="L30" s="53">
        <v>3</v>
      </c>
      <c r="M30" s="53">
        <f>L30*$L$3*2</f>
        <v>90</v>
      </c>
      <c r="N30" s="53"/>
      <c r="O30" s="53"/>
      <c r="P30" s="53"/>
      <c r="Q30" s="53">
        <f>M30+P31</f>
        <v>135</v>
      </c>
      <c r="R30" s="55">
        <f>SUM(S30:AN30)</f>
        <v>90</v>
      </c>
      <c r="S30" s="48"/>
      <c r="T30" s="48"/>
      <c r="U30" s="48">
        <v>90</v>
      </c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55">
        <f>M30-R30</f>
        <v>0</v>
      </c>
    </row>
    <row r="31" spans="1:41" s="46" customFormat="1" ht="15.75">
      <c r="A31" s="56"/>
      <c r="B31" s="68" t="s">
        <v>43</v>
      </c>
      <c r="C31" s="68"/>
      <c r="D31" s="58" t="s">
        <v>44</v>
      </c>
      <c r="E31" s="59" t="s">
        <v>51</v>
      </c>
      <c r="F31" s="60" t="s">
        <v>80</v>
      </c>
      <c r="G31" s="61" t="s">
        <v>47</v>
      </c>
      <c r="H31" s="62" t="s">
        <v>81</v>
      </c>
      <c r="I31" s="61" t="s">
        <v>62</v>
      </c>
      <c r="J31" s="69" t="s">
        <v>82</v>
      </c>
      <c r="K31" s="63" t="s">
        <v>4</v>
      </c>
      <c r="L31" s="69"/>
      <c r="M31" s="69"/>
      <c r="N31" s="69">
        <v>3</v>
      </c>
      <c r="O31" s="62">
        <v>1</v>
      </c>
      <c r="P31" s="69">
        <f>N31*O31*$L$3</f>
        <v>45</v>
      </c>
      <c r="Q31" s="69"/>
      <c r="R31" s="65">
        <f>SUM(S31:AN31)</f>
        <v>45</v>
      </c>
      <c r="S31" s="68"/>
      <c r="T31" s="68"/>
      <c r="U31" s="68">
        <v>18</v>
      </c>
      <c r="V31" s="68"/>
      <c r="W31" s="68"/>
      <c r="X31" s="68"/>
      <c r="Y31" s="68"/>
      <c r="Z31" s="68"/>
      <c r="AA31" s="68"/>
      <c r="AB31" s="68"/>
      <c r="AC31" s="68"/>
      <c r="AD31" s="68">
        <v>18</v>
      </c>
      <c r="AE31" s="68"/>
      <c r="AF31" s="68"/>
      <c r="AG31" s="68"/>
      <c r="AH31" s="68"/>
      <c r="AI31" s="68">
        <v>9</v>
      </c>
      <c r="AJ31" s="68"/>
      <c r="AK31" s="68"/>
      <c r="AL31" s="68"/>
      <c r="AM31" s="68"/>
      <c r="AN31" s="68"/>
      <c r="AO31" s="66">
        <f>P31-R31</f>
        <v>0</v>
      </c>
    </row>
    <row r="32" spans="1:41" s="70" customFormat="1" ht="15.75">
      <c r="A32" s="46">
        <v>1</v>
      </c>
      <c r="B32" s="48" t="s">
        <v>43</v>
      </c>
      <c r="C32" s="48"/>
      <c r="D32" s="49" t="s">
        <v>44</v>
      </c>
      <c r="E32" s="50" t="s">
        <v>51</v>
      </c>
      <c r="F32" s="51" t="s">
        <v>78</v>
      </c>
      <c r="G32" s="52" t="s">
        <v>83</v>
      </c>
      <c r="H32" s="67" t="s">
        <v>53</v>
      </c>
      <c r="I32" s="52" t="s">
        <v>62</v>
      </c>
      <c r="J32" s="53" t="s">
        <v>79</v>
      </c>
      <c r="K32" s="54" t="s">
        <v>3</v>
      </c>
      <c r="L32" s="53">
        <v>3</v>
      </c>
      <c r="M32" s="53">
        <f>L32*$L$3*2</f>
        <v>90</v>
      </c>
      <c r="N32" s="53"/>
      <c r="O32" s="53"/>
      <c r="P32" s="53"/>
      <c r="Q32" s="53">
        <f>M32+P33</f>
        <v>210</v>
      </c>
      <c r="R32" s="55">
        <f>SUM(S32:AN32)</f>
        <v>90</v>
      </c>
      <c r="S32" s="48"/>
      <c r="T32" s="48"/>
      <c r="U32" s="48">
        <v>90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55">
        <f>M32-R32</f>
        <v>0</v>
      </c>
    </row>
    <row r="33" spans="1:41" s="86" customFormat="1" ht="15.75">
      <c r="A33" s="56"/>
      <c r="B33" s="68" t="s">
        <v>43</v>
      </c>
      <c r="C33" s="68"/>
      <c r="D33" s="58" t="s">
        <v>44</v>
      </c>
      <c r="E33" s="59" t="s">
        <v>51</v>
      </c>
      <c r="F33" s="60" t="s">
        <v>78</v>
      </c>
      <c r="G33" s="61" t="s">
        <v>83</v>
      </c>
      <c r="H33" s="62" t="s">
        <v>84</v>
      </c>
      <c r="I33" s="61" t="s">
        <v>62</v>
      </c>
      <c r="J33" s="69" t="s">
        <v>79</v>
      </c>
      <c r="K33" s="63" t="s">
        <v>4</v>
      </c>
      <c r="L33" s="69"/>
      <c r="M33" s="69"/>
      <c r="N33" s="69">
        <v>4</v>
      </c>
      <c r="O33" s="64">
        <v>2</v>
      </c>
      <c r="P33" s="69">
        <v>120</v>
      </c>
      <c r="Q33" s="69"/>
      <c r="R33" s="65">
        <v>120</v>
      </c>
      <c r="S33" s="68"/>
      <c r="T33" s="68"/>
      <c r="U33" s="68">
        <v>22</v>
      </c>
      <c r="V33" s="68"/>
      <c r="W33" s="68"/>
      <c r="X33" s="68"/>
      <c r="Y33" s="68"/>
      <c r="Z33" s="68">
        <v>40</v>
      </c>
      <c r="AA33" s="68"/>
      <c r="AB33" s="68"/>
      <c r="AC33" s="68"/>
      <c r="AD33" s="68">
        <v>40</v>
      </c>
      <c r="AE33" s="68"/>
      <c r="AF33" s="68"/>
      <c r="AG33" s="68"/>
      <c r="AH33" s="68"/>
      <c r="AI33" s="68">
        <v>18</v>
      </c>
      <c r="AJ33" s="68"/>
      <c r="AK33" s="68"/>
      <c r="AL33" s="68"/>
      <c r="AM33" s="68"/>
      <c r="AN33" s="68"/>
      <c r="AO33" s="66">
        <f>P33-R33</f>
        <v>0</v>
      </c>
    </row>
    <row r="34" spans="1:41" s="87" customFormat="1" ht="15.75">
      <c r="A34" s="46">
        <v>1</v>
      </c>
      <c r="B34" s="48" t="s">
        <v>43</v>
      </c>
      <c r="C34" s="47" t="s">
        <v>55</v>
      </c>
      <c r="D34" s="49" t="s">
        <v>44</v>
      </c>
      <c r="E34" s="50" t="s">
        <v>51</v>
      </c>
      <c r="F34" s="51" t="s">
        <v>56</v>
      </c>
      <c r="G34" s="52" t="s">
        <v>57</v>
      </c>
      <c r="H34" s="67" t="s">
        <v>53</v>
      </c>
      <c r="I34" s="52" t="s">
        <v>62</v>
      </c>
      <c r="J34" s="53" t="s">
        <v>74</v>
      </c>
      <c r="K34" s="54" t="s">
        <v>3</v>
      </c>
      <c r="L34" s="53">
        <v>3</v>
      </c>
      <c r="M34" s="53">
        <f>L34*$L$3*2</f>
        <v>90</v>
      </c>
      <c r="N34" s="53"/>
      <c r="O34" s="53"/>
      <c r="P34" s="53"/>
      <c r="Q34" s="53">
        <f>M34+P35</f>
        <v>150</v>
      </c>
      <c r="R34" s="55">
        <v>90</v>
      </c>
      <c r="S34" s="48"/>
      <c r="T34" s="48"/>
      <c r="U34" s="48">
        <v>0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55">
        <f>M34-R34</f>
        <v>0</v>
      </c>
    </row>
    <row r="35" spans="1:41" s="86" customFormat="1" ht="15.75">
      <c r="A35" s="56"/>
      <c r="B35" s="68" t="s">
        <v>43</v>
      </c>
      <c r="C35" s="57" t="s">
        <v>55</v>
      </c>
      <c r="D35" s="58" t="s">
        <v>44</v>
      </c>
      <c r="E35" s="59" t="s">
        <v>51</v>
      </c>
      <c r="F35" s="60" t="s">
        <v>56</v>
      </c>
      <c r="G35" s="61" t="s">
        <v>57</v>
      </c>
      <c r="H35" s="62" t="s">
        <v>53</v>
      </c>
      <c r="I35" s="61" t="s">
        <v>62</v>
      </c>
      <c r="J35" s="69" t="s">
        <v>74</v>
      </c>
      <c r="K35" s="63" t="s">
        <v>4</v>
      </c>
      <c r="L35" s="69"/>
      <c r="M35" s="69"/>
      <c r="N35" s="69">
        <v>2</v>
      </c>
      <c r="O35" s="64">
        <v>2</v>
      </c>
      <c r="P35" s="69">
        <v>60</v>
      </c>
      <c r="Q35" s="69"/>
      <c r="R35" s="65">
        <f>SUM(S35:AN35)</f>
        <v>60</v>
      </c>
      <c r="S35" s="70"/>
      <c r="T35" s="68"/>
      <c r="U35" s="68"/>
      <c r="V35" s="68"/>
      <c r="W35" s="68"/>
      <c r="X35" s="68"/>
      <c r="Y35" s="68">
        <v>36</v>
      </c>
      <c r="Z35" s="68">
        <v>24</v>
      </c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6">
        <f>P35-R35</f>
        <v>0</v>
      </c>
    </row>
    <row r="36" spans="1:41" s="87" customFormat="1" ht="15.75">
      <c r="A36" s="46">
        <v>1</v>
      </c>
      <c r="B36" s="71" t="s">
        <v>43</v>
      </c>
      <c r="C36" s="71"/>
      <c r="D36" s="72" t="s">
        <v>44</v>
      </c>
      <c r="E36" s="73" t="s">
        <v>59</v>
      </c>
      <c r="F36" s="71" t="s">
        <v>85</v>
      </c>
      <c r="G36" s="74" t="s">
        <v>86</v>
      </c>
      <c r="H36" s="75" t="s">
        <v>48</v>
      </c>
      <c r="I36" s="74" t="s">
        <v>62</v>
      </c>
      <c r="J36" s="75" t="s">
        <v>87</v>
      </c>
      <c r="K36" s="76" t="s">
        <v>3</v>
      </c>
      <c r="L36" s="75">
        <v>2</v>
      </c>
      <c r="M36" s="75">
        <f>L36*$L$3*2</f>
        <v>60</v>
      </c>
      <c r="N36" s="75"/>
      <c r="O36" s="75"/>
      <c r="P36" s="75"/>
      <c r="Q36" s="75">
        <f>M36+P37</f>
        <v>120</v>
      </c>
      <c r="R36" s="77">
        <v>60</v>
      </c>
      <c r="S36" s="71"/>
      <c r="T36" s="71"/>
      <c r="U36" s="71"/>
      <c r="V36" s="71"/>
      <c r="W36" s="71">
        <v>60</v>
      </c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55">
        <f>M36-R36</f>
        <v>0</v>
      </c>
    </row>
    <row r="37" spans="1:41" s="46" customFormat="1" ht="15.75">
      <c r="A37" s="56"/>
      <c r="B37" s="78" t="s">
        <v>43</v>
      </c>
      <c r="C37" s="78"/>
      <c r="D37" s="79" t="s">
        <v>44</v>
      </c>
      <c r="E37" s="80" t="s">
        <v>59</v>
      </c>
      <c r="F37" s="78" t="s">
        <v>85</v>
      </c>
      <c r="G37" s="81" t="s">
        <v>86</v>
      </c>
      <c r="H37" s="82" t="s">
        <v>48</v>
      </c>
      <c r="I37" s="81" t="s">
        <v>62</v>
      </c>
      <c r="J37" s="82" t="s">
        <v>87</v>
      </c>
      <c r="K37" s="83" t="s">
        <v>4</v>
      </c>
      <c r="L37" s="82"/>
      <c r="M37" s="82"/>
      <c r="N37" s="82">
        <v>2</v>
      </c>
      <c r="O37" s="82">
        <v>2</v>
      </c>
      <c r="P37" s="82">
        <f>N37*O37*$L$3</f>
        <v>60</v>
      </c>
      <c r="Q37" s="82"/>
      <c r="R37" s="85">
        <f aca="true" t="shared" si="2" ref="R37:R42">SUM(S37:AN37)</f>
        <v>60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>
        <v>60</v>
      </c>
      <c r="AI37" s="78"/>
      <c r="AJ37" s="78"/>
      <c r="AK37" s="78"/>
      <c r="AL37" s="78"/>
      <c r="AM37" s="78"/>
      <c r="AN37" s="78"/>
      <c r="AO37" s="66">
        <f>P37-R37</f>
        <v>0</v>
      </c>
    </row>
    <row r="38" spans="1:41" s="70" customFormat="1" ht="15.75">
      <c r="A38" s="86">
        <v>1</v>
      </c>
      <c r="B38" s="71" t="s">
        <v>43</v>
      </c>
      <c r="C38" s="47" t="s">
        <v>55</v>
      </c>
      <c r="D38" s="72" t="s">
        <v>44</v>
      </c>
      <c r="E38" s="73" t="s">
        <v>59</v>
      </c>
      <c r="F38" s="71" t="s">
        <v>60</v>
      </c>
      <c r="G38" s="74" t="s">
        <v>57</v>
      </c>
      <c r="H38" s="75" t="s">
        <v>88</v>
      </c>
      <c r="I38" s="74" t="s">
        <v>62</v>
      </c>
      <c r="J38" s="75" t="s">
        <v>89</v>
      </c>
      <c r="K38" s="76" t="s">
        <v>3</v>
      </c>
      <c r="L38" s="75">
        <v>2</v>
      </c>
      <c r="M38" s="75">
        <f>L38*$L$3*2</f>
        <v>60</v>
      </c>
      <c r="N38" s="75"/>
      <c r="O38" s="75"/>
      <c r="P38" s="75"/>
      <c r="Q38" s="75">
        <f>M38+N38</f>
        <v>60</v>
      </c>
      <c r="R38" s="77">
        <f t="shared" si="2"/>
        <v>0</v>
      </c>
      <c r="S38" s="71"/>
      <c r="T38" s="71"/>
      <c r="U38" s="71"/>
      <c r="V38" s="71"/>
      <c r="W38" s="71">
        <v>0</v>
      </c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55">
        <f>M38-R38</f>
        <v>60</v>
      </c>
    </row>
    <row r="39" spans="1:41" s="86" customFormat="1" ht="15.75">
      <c r="A39" s="46">
        <v>1</v>
      </c>
      <c r="B39" s="48" t="s">
        <v>43</v>
      </c>
      <c r="C39" s="48"/>
      <c r="D39" s="49" t="s">
        <v>44</v>
      </c>
      <c r="E39" s="50" t="s">
        <v>90</v>
      </c>
      <c r="F39" s="51" t="s">
        <v>91</v>
      </c>
      <c r="G39" s="52" t="s">
        <v>86</v>
      </c>
      <c r="H39" s="53" t="s">
        <v>48</v>
      </c>
      <c r="I39" s="52" t="s">
        <v>62</v>
      </c>
      <c r="J39" s="53" t="s">
        <v>92</v>
      </c>
      <c r="K39" s="54" t="s">
        <v>3</v>
      </c>
      <c r="L39" s="53">
        <v>1</v>
      </c>
      <c r="M39" s="53">
        <f>L39*$L$3*2</f>
        <v>30</v>
      </c>
      <c r="N39" s="53"/>
      <c r="O39" s="53"/>
      <c r="P39" s="53"/>
      <c r="Q39" s="53">
        <f>M39+P40</f>
        <v>90</v>
      </c>
      <c r="R39" s="55">
        <f t="shared" si="2"/>
        <v>30</v>
      </c>
      <c r="S39" s="48">
        <v>30</v>
      </c>
      <c r="T39" s="48"/>
      <c r="U39" s="48"/>
      <c r="V39" s="48"/>
      <c r="W39" s="46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55">
        <f>M39-R39</f>
        <v>0</v>
      </c>
    </row>
    <row r="40" spans="1:41" s="87" customFormat="1" ht="15.75">
      <c r="A40" s="56"/>
      <c r="B40" s="68" t="s">
        <v>43</v>
      </c>
      <c r="C40" s="68"/>
      <c r="D40" s="58" t="s">
        <v>44</v>
      </c>
      <c r="E40" s="59" t="s">
        <v>90</v>
      </c>
      <c r="F40" s="60" t="s">
        <v>91</v>
      </c>
      <c r="G40" s="61" t="s">
        <v>86</v>
      </c>
      <c r="H40" s="69" t="s">
        <v>48</v>
      </c>
      <c r="I40" s="61" t="s">
        <v>62</v>
      </c>
      <c r="J40" s="69" t="s">
        <v>92</v>
      </c>
      <c r="K40" s="63" t="s">
        <v>4</v>
      </c>
      <c r="L40" s="69"/>
      <c r="M40" s="69"/>
      <c r="N40" s="69">
        <v>2</v>
      </c>
      <c r="O40" s="62">
        <v>2</v>
      </c>
      <c r="P40" s="69">
        <f>N40*O40*$L$3</f>
        <v>60</v>
      </c>
      <c r="Q40" s="69"/>
      <c r="R40" s="65">
        <f t="shared" si="2"/>
        <v>30</v>
      </c>
      <c r="S40" s="68"/>
      <c r="T40" s="68"/>
      <c r="U40" s="68"/>
      <c r="V40" s="68"/>
      <c r="W40" s="68"/>
      <c r="X40" s="68"/>
      <c r="Y40" s="68"/>
      <c r="Z40" s="68">
        <v>30</v>
      </c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6">
        <f>P40-R40</f>
        <v>30</v>
      </c>
    </row>
    <row r="41" spans="1:41" s="86" customFormat="1" ht="15.75">
      <c r="A41" s="46">
        <v>1</v>
      </c>
      <c r="B41" s="71" t="s">
        <v>43</v>
      </c>
      <c r="C41" s="71"/>
      <c r="D41" s="72" t="s">
        <v>44</v>
      </c>
      <c r="E41" s="73" t="s">
        <v>59</v>
      </c>
      <c r="F41" s="71" t="s">
        <v>93</v>
      </c>
      <c r="G41" s="74" t="s">
        <v>83</v>
      </c>
      <c r="H41" s="75" t="s">
        <v>48</v>
      </c>
      <c r="I41" s="74" t="s">
        <v>62</v>
      </c>
      <c r="J41" s="75" t="s">
        <v>94</v>
      </c>
      <c r="K41" s="76" t="s">
        <v>3</v>
      </c>
      <c r="L41" s="75">
        <v>2</v>
      </c>
      <c r="M41" s="75">
        <f>L41*$L$3*2</f>
        <v>60</v>
      </c>
      <c r="N41" s="75"/>
      <c r="O41" s="75"/>
      <c r="P41" s="75"/>
      <c r="Q41" s="75">
        <f>M41+P42</f>
        <v>150</v>
      </c>
      <c r="R41" s="77">
        <f t="shared" si="2"/>
        <v>60</v>
      </c>
      <c r="S41" s="71"/>
      <c r="T41" s="71"/>
      <c r="U41" s="71"/>
      <c r="V41" s="71">
        <v>60</v>
      </c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55">
        <f>M41-R41</f>
        <v>0</v>
      </c>
    </row>
    <row r="42" spans="1:41" s="87" customFormat="1" ht="15.75">
      <c r="A42" s="56"/>
      <c r="B42" s="78" t="s">
        <v>43</v>
      </c>
      <c r="C42" s="78"/>
      <c r="D42" s="79" t="s">
        <v>44</v>
      </c>
      <c r="E42" s="80" t="s">
        <v>59</v>
      </c>
      <c r="F42" s="78" t="s">
        <v>93</v>
      </c>
      <c r="G42" s="81" t="s">
        <v>83</v>
      </c>
      <c r="H42" s="82" t="s">
        <v>48</v>
      </c>
      <c r="I42" s="81" t="s">
        <v>62</v>
      </c>
      <c r="J42" s="82" t="s">
        <v>94</v>
      </c>
      <c r="K42" s="83" t="s">
        <v>4</v>
      </c>
      <c r="L42" s="82"/>
      <c r="M42" s="82"/>
      <c r="N42" s="82">
        <v>3</v>
      </c>
      <c r="O42" s="82">
        <v>2</v>
      </c>
      <c r="P42" s="82">
        <f>N42*O42*$L$3</f>
        <v>90</v>
      </c>
      <c r="Q42" s="82"/>
      <c r="R42" s="85">
        <f t="shared" si="2"/>
        <v>90</v>
      </c>
      <c r="S42" s="78"/>
      <c r="T42" s="78"/>
      <c r="U42" s="78"/>
      <c r="V42" s="78">
        <v>90</v>
      </c>
      <c r="W42" s="6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66">
        <f>P42-R42</f>
        <v>0</v>
      </c>
    </row>
    <row r="43" spans="1:41" s="86" customFormat="1" ht="15.75">
      <c r="A43" s="46">
        <v>1</v>
      </c>
      <c r="B43" s="71" t="s">
        <v>43</v>
      </c>
      <c r="C43" s="71"/>
      <c r="D43" s="72" t="s">
        <v>44</v>
      </c>
      <c r="E43" s="73" t="s">
        <v>59</v>
      </c>
      <c r="F43" s="71" t="s">
        <v>95</v>
      </c>
      <c r="G43" s="74" t="s">
        <v>83</v>
      </c>
      <c r="H43" s="75" t="s">
        <v>53</v>
      </c>
      <c r="I43" s="74" t="s">
        <v>62</v>
      </c>
      <c r="J43" s="75" t="s">
        <v>92</v>
      </c>
      <c r="K43" s="76" t="s">
        <v>3</v>
      </c>
      <c r="L43" s="75">
        <v>1</v>
      </c>
      <c r="M43" s="75">
        <f>L43*$L$3*2</f>
        <v>30</v>
      </c>
      <c r="N43" s="75"/>
      <c r="O43" s="75"/>
      <c r="P43" s="75"/>
      <c r="Q43" s="75">
        <f>M43+P44</f>
        <v>90</v>
      </c>
      <c r="R43" s="77">
        <v>30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>
        <v>30</v>
      </c>
      <c r="AL43" s="71"/>
      <c r="AM43" s="71"/>
      <c r="AN43" s="71"/>
      <c r="AO43" s="55">
        <f>M43-R43</f>
        <v>0</v>
      </c>
    </row>
    <row r="44" spans="1:41" s="87" customFormat="1" ht="15.75">
      <c r="A44" s="56"/>
      <c r="B44" s="78" t="s">
        <v>43</v>
      </c>
      <c r="C44" s="78"/>
      <c r="D44" s="79" t="s">
        <v>44</v>
      </c>
      <c r="E44" s="80" t="s">
        <v>59</v>
      </c>
      <c r="F44" s="78" t="s">
        <v>95</v>
      </c>
      <c r="G44" s="81" t="s">
        <v>83</v>
      </c>
      <c r="H44" s="82" t="s">
        <v>53</v>
      </c>
      <c r="I44" s="81" t="s">
        <v>62</v>
      </c>
      <c r="J44" s="82" t="s">
        <v>92</v>
      </c>
      <c r="K44" s="83" t="s">
        <v>4</v>
      </c>
      <c r="L44" s="82"/>
      <c r="M44" s="82"/>
      <c r="N44" s="82">
        <v>2</v>
      </c>
      <c r="O44" s="84">
        <v>2</v>
      </c>
      <c r="P44" s="82">
        <f>N44*O44*$L$3</f>
        <v>60</v>
      </c>
      <c r="Q44" s="82"/>
      <c r="R44" s="85">
        <v>60</v>
      </c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>
        <v>60</v>
      </c>
      <c r="AL44" s="78"/>
      <c r="AM44" s="78"/>
      <c r="AN44" s="78"/>
      <c r="AO44" s="66">
        <f>P44-R44</f>
        <v>0</v>
      </c>
    </row>
    <row r="45" spans="1:41" s="86" customFormat="1" ht="15.75">
      <c r="A45" s="46">
        <v>1</v>
      </c>
      <c r="B45" s="71" t="s">
        <v>43</v>
      </c>
      <c r="C45" s="71"/>
      <c r="D45" s="72" t="s">
        <v>44</v>
      </c>
      <c r="E45" s="73" t="s">
        <v>59</v>
      </c>
      <c r="F45" s="71" t="s">
        <v>96</v>
      </c>
      <c r="G45" s="74" t="s">
        <v>59</v>
      </c>
      <c r="H45" s="75" t="s">
        <v>97</v>
      </c>
      <c r="I45" s="74" t="s">
        <v>62</v>
      </c>
      <c r="J45" s="75" t="s">
        <v>87</v>
      </c>
      <c r="K45" s="76" t="s">
        <v>3</v>
      </c>
      <c r="L45" s="75">
        <v>2</v>
      </c>
      <c r="M45" s="75">
        <f>L45*$L$3*2</f>
        <v>60</v>
      </c>
      <c r="N45" s="75"/>
      <c r="O45" s="75"/>
      <c r="P45" s="75"/>
      <c r="Q45" s="75">
        <f>M45+P46</f>
        <v>120</v>
      </c>
      <c r="R45" s="77">
        <f aca="true" t="shared" si="3" ref="R45:R55">SUM(S45:AN45)</f>
        <v>60</v>
      </c>
      <c r="S45" s="71"/>
      <c r="T45" s="71"/>
      <c r="U45" s="71">
        <v>60</v>
      </c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55">
        <f>M45-R45</f>
        <v>0</v>
      </c>
    </row>
    <row r="46" spans="1:41" s="46" customFormat="1" ht="15.75">
      <c r="A46" s="56"/>
      <c r="B46" s="78" t="s">
        <v>43</v>
      </c>
      <c r="C46" s="78"/>
      <c r="D46" s="79" t="s">
        <v>44</v>
      </c>
      <c r="E46" s="80" t="s">
        <v>59</v>
      </c>
      <c r="F46" s="78" t="s">
        <v>96</v>
      </c>
      <c r="G46" s="81" t="s">
        <v>59</v>
      </c>
      <c r="H46" s="82" t="s">
        <v>97</v>
      </c>
      <c r="I46" s="81" t="s">
        <v>62</v>
      </c>
      <c r="J46" s="82" t="s">
        <v>87</v>
      </c>
      <c r="K46" s="83" t="s">
        <v>4</v>
      </c>
      <c r="L46" s="82"/>
      <c r="M46" s="82"/>
      <c r="N46" s="82">
        <v>2</v>
      </c>
      <c r="O46" s="84">
        <v>2</v>
      </c>
      <c r="P46" s="82">
        <f>N46*O46*$L$3</f>
        <v>60</v>
      </c>
      <c r="Q46" s="82"/>
      <c r="R46" s="85">
        <f t="shared" si="3"/>
        <v>60</v>
      </c>
      <c r="S46" s="78"/>
      <c r="T46" s="78"/>
      <c r="U46" s="78">
        <v>60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66">
        <f>P46-R46</f>
        <v>0</v>
      </c>
    </row>
    <row r="47" spans="1:41" s="46" customFormat="1" ht="15.75">
      <c r="A47" s="46">
        <v>1</v>
      </c>
      <c r="B47" s="48" t="s">
        <v>43</v>
      </c>
      <c r="C47" s="48"/>
      <c r="D47" s="49" t="s">
        <v>98</v>
      </c>
      <c r="E47" s="50" t="s">
        <v>45</v>
      </c>
      <c r="F47" s="51" t="s">
        <v>68</v>
      </c>
      <c r="G47" s="52" t="s">
        <v>47</v>
      </c>
      <c r="H47" s="53" t="s">
        <v>48</v>
      </c>
      <c r="I47" s="52" t="s">
        <v>49</v>
      </c>
      <c r="J47" s="53" t="s">
        <v>99</v>
      </c>
      <c r="K47" s="54" t="s">
        <v>3</v>
      </c>
      <c r="L47" s="53">
        <v>30</v>
      </c>
      <c r="M47" s="53">
        <f>L47*2</f>
        <v>60</v>
      </c>
      <c r="N47" s="53"/>
      <c r="O47" s="53"/>
      <c r="P47" s="53"/>
      <c r="Q47" s="53">
        <f>M47+P48</f>
        <v>180</v>
      </c>
      <c r="R47" s="55">
        <f t="shared" si="3"/>
        <v>60</v>
      </c>
      <c r="S47" s="48"/>
      <c r="T47" s="48">
        <v>60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55">
        <f>M47-R47</f>
        <v>0</v>
      </c>
    </row>
    <row r="48" spans="1:41" s="70" customFormat="1" ht="15.75">
      <c r="A48" s="56"/>
      <c r="B48" s="68" t="s">
        <v>43</v>
      </c>
      <c r="C48" s="68"/>
      <c r="D48" s="58" t="s">
        <v>98</v>
      </c>
      <c r="E48" s="59" t="s">
        <v>45</v>
      </c>
      <c r="F48" s="60" t="s">
        <v>68</v>
      </c>
      <c r="G48" s="61" t="s">
        <v>47</v>
      </c>
      <c r="H48" s="69" t="s">
        <v>48</v>
      </c>
      <c r="I48" s="61" t="s">
        <v>49</v>
      </c>
      <c r="J48" s="69" t="s">
        <v>99</v>
      </c>
      <c r="K48" s="63" t="s">
        <v>4</v>
      </c>
      <c r="L48" s="69"/>
      <c r="M48" s="69"/>
      <c r="N48" s="69">
        <v>60</v>
      </c>
      <c r="O48" s="62">
        <v>2</v>
      </c>
      <c r="P48" s="62">
        <f>N48*O48</f>
        <v>120</v>
      </c>
      <c r="Q48" s="69"/>
      <c r="R48" s="65">
        <f t="shared" si="3"/>
        <v>120</v>
      </c>
      <c r="S48" s="68"/>
      <c r="T48" s="68"/>
      <c r="U48" s="68"/>
      <c r="V48" s="68"/>
      <c r="W48" s="68"/>
      <c r="X48" s="68"/>
      <c r="Y48" s="68">
        <v>60</v>
      </c>
      <c r="Z48" s="68"/>
      <c r="AA48" s="68"/>
      <c r="AB48" s="68"/>
      <c r="AC48" s="68"/>
      <c r="AD48" s="68">
        <v>60</v>
      </c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6">
        <f>P48-R48</f>
        <v>0</v>
      </c>
    </row>
    <row r="49" spans="1:41" s="46" customFormat="1" ht="15.75">
      <c r="A49" s="46">
        <v>1</v>
      </c>
      <c r="B49" s="48" t="s">
        <v>43</v>
      </c>
      <c r="C49" s="47" t="s">
        <v>55</v>
      </c>
      <c r="D49" s="49" t="s">
        <v>98</v>
      </c>
      <c r="E49" s="50" t="s">
        <v>45</v>
      </c>
      <c r="F49" s="51" t="s">
        <v>100</v>
      </c>
      <c r="G49" s="52" t="s">
        <v>101</v>
      </c>
      <c r="H49" s="67" t="s">
        <v>102</v>
      </c>
      <c r="I49" s="52" t="s">
        <v>49</v>
      </c>
      <c r="J49" s="67" t="s">
        <v>103</v>
      </c>
      <c r="K49" s="54" t="s">
        <v>3</v>
      </c>
      <c r="L49" s="53">
        <v>20</v>
      </c>
      <c r="M49" s="53">
        <f>L49*2</f>
        <v>40</v>
      </c>
      <c r="N49" s="53"/>
      <c r="O49" s="53"/>
      <c r="P49" s="53"/>
      <c r="Q49" s="53">
        <f>M49+P50</f>
        <v>60</v>
      </c>
      <c r="R49" s="55">
        <f t="shared" si="3"/>
        <v>40</v>
      </c>
      <c r="S49" s="48"/>
      <c r="T49" s="48"/>
      <c r="U49" s="48"/>
      <c r="V49" s="48"/>
      <c r="W49" s="48"/>
      <c r="X49" s="48"/>
      <c r="Y49" s="48"/>
      <c r="Z49" s="48"/>
      <c r="AA49" s="48">
        <v>40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55">
        <f>M49-R49</f>
        <v>0</v>
      </c>
    </row>
    <row r="50" spans="1:41" s="70" customFormat="1" ht="15.75">
      <c r="A50" s="56"/>
      <c r="B50" s="68" t="s">
        <v>43</v>
      </c>
      <c r="C50" s="57" t="s">
        <v>55</v>
      </c>
      <c r="D50" s="58" t="s">
        <v>98</v>
      </c>
      <c r="E50" s="59" t="s">
        <v>45</v>
      </c>
      <c r="F50" s="60" t="s">
        <v>100</v>
      </c>
      <c r="G50" s="61" t="s">
        <v>101</v>
      </c>
      <c r="H50" s="62" t="s">
        <v>102</v>
      </c>
      <c r="I50" s="61" t="s">
        <v>49</v>
      </c>
      <c r="J50" s="62" t="s">
        <v>103</v>
      </c>
      <c r="K50" s="63" t="s">
        <v>4</v>
      </c>
      <c r="L50" s="69"/>
      <c r="M50" s="69"/>
      <c r="N50" s="69">
        <v>20</v>
      </c>
      <c r="O50" s="62">
        <v>1</v>
      </c>
      <c r="P50" s="62">
        <f>N50*O50</f>
        <v>20</v>
      </c>
      <c r="Q50" s="69"/>
      <c r="R50" s="65">
        <f t="shared" si="3"/>
        <v>20</v>
      </c>
      <c r="S50" s="68"/>
      <c r="T50" s="68"/>
      <c r="U50" s="68"/>
      <c r="V50" s="68"/>
      <c r="W50" s="68"/>
      <c r="Y50" s="68"/>
      <c r="Z50" s="68"/>
      <c r="AA50" s="68"/>
      <c r="AB50" s="68"/>
      <c r="AC50" s="68"/>
      <c r="AD50" s="68">
        <v>20</v>
      </c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6">
        <f>P50-R50</f>
        <v>0</v>
      </c>
    </row>
    <row r="51" spans="1:41" s="46" customFormat="1" ht="15.75">
      <c r="A51" s="46">
        <v>1</v>
      </c>
      <c r="B51" s="48" t="s">
        <v>43</v>
      </c>
      <c r="C51" s="47" t="s">
        <v>55</v>
      </c>
      <c r="D51" s="90" t="s">
        <v>98</v>
      </c>
      <c r="E51" s="50" t="s">
        <v>45</v>
      </c>
      <c r="F51" s="51" t="s">
        <v>100</v>
      </c>
      <c r="G51" s="52" t="s">
        <v>104</v>
      </c>
      <c r="H51" s="67" t="s">
        <v>105</v>
      </c>
      <c r="I51" s="52" t="s">
        <v>49</v>
      </c>
      <c r="J51" s="67" t="s">
        <v>103</v>
      </c>
      <c r="K51" s="54" t="s">
        <v>3</v>
      </c>
      <c r="L51" s="53">
        <v>20</v>
      </c>
      <c r="M51" s="53">
        <f>L51*2</f>
        <v>40</v>
      </c>
      <c r="N51" s="53"/>
      <c r="O51" s="67"/>
      <c r="P51" s="53"/>
      <c r="Q51" s="53">
        <f>M51+P52</f>
        <v>60</v>
      </c>
      <c r="R51" s="55">
        <f t="shared" si="3"/>
        <v>0</v>
      </c>
      <c r="S51" s="48"/>
      <c r="T51" s="48"/>
      <c r="U51" s="48"/>
      <c r="V51" s="48"/>
      <c r="W51" s="48"/>
      <c r="X51" s="48"/>
      <c r="Y51" s="48"/>
      <c r="Z51" s="48"/>
      <c r="AA51" s="48">
        <v>0</v>
      </c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55">
        <f>M51-R51</f>
        <v>40</v>
      </c>
    </row>
    <row r="52" spans="1:41" s="70" customFormat="1" ht="15.75">
      <c r="A52" s="56"/>
      <c r="B52" s="68" t="s">
        <v>43</v>
      </c>
      <c r="C52" s="57" t="s">
        <v>55</v>
      </c>
      <c r="D52" s="58" t="s">
        <v>98</v>
      </c>
      <c r="E52" s="59" t="s">
        <v>45</v>
      </c>
      <c r="F52" s="60" t="s">
        <v>100</v>
      </c>
      <c r="G52" s="61" t="s">
        <v>104</v>
      </c>
      <c r="H52" s="62" t="s">
        <v>105</v>
      </c>
      <c r="I52" s="61" t="s">
        <v>49</v>
      </c>
      <c r="J52" s="62" t="s">
        <v>103</v>
      </c>
      <c r="K52" s="63" t="s">
        <v>4</v>
      </c>
      <c r="L52" s="69"/>
      <c r="M52" s="69"/>
      <c r="N52" s="69">
        <v>20</v>
      </c>
      <c r="O52" s="62">
        <v>1</v>
      </c>
      <c r="P52" s="62">
        <f>N52*O52</f>
        <v>20</v>
      </c>
      <c r="Q52" s="69"/>
      <c r="R52" s="65">
        <f t="shared" si="3"/>
        <v>20</v>
      </c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>
        <v>20</v>
      </c>
      <c r="AE52" s="68"/>
      <c r="AF52" s="68"/>
      <c r="AG52" s="68"/>
      <c r="AI52" s="68"/>
      <c r="AJ52" s="68"/>
      <c r="AK52" s="68"/>
      <c r="AL52" s="68"/>
      <c r="AM52" s="68"/>
      <c r="AN52" s="68"/>
      <c r="AO52" s="66">
        <f>P52-R52</f>
        <v>0</v>
      </c>
    </row>
    <row r="53" spans="1:41" s="46" customFormat="1" ht="15.75">
      <c r="A53" s="46">
        <v>1</v>
      </c>
      <c r="B53" s="48" t="s">
        <v>43</v>
      </c>
      <c r="C53" s="48"/>
      <c r="D53" s="49" t="s">
        <v>98</v>
      </c>
      <c r="E53" s="50" t="s">
        <v>90</v>
      </c>
      <c r="F53" s="51" t="s">
        <v>91</v>
      </c>
      <c r="G53" s="52" t="s">
        <v>47</v>
      </c>
      <c r="H53" s="67" t="s">
        <v>48</v>
      </c>
      <c r="I53" s="52" t="s">
        <v>49</v>
      </c>
      <c r="J53" s="53" t="s">
        <v>106</v>
      </c>
      <c r="K53" s="54" t="s">
        <v>3</v>
      </c>
      <c r="L53" s="53">
        <v>10</v>
      </c>
      <c r="M53" s="53">
        <f>L53*2</f>
        <v>20</v>
      </c>
      <c r="N53" s="53"/>
      <c r="O53" s="53"/>
      <c r="P53" s="53"/>
      <c r="Q53" s="53">
        <f>M53+P54</f>
        <v>50</v>
      </c>
      <c r="R53" s="55">
        <f t="shared" si="3"/>
        <v>20</v>
      </c>
      <c r="S53" s="48">
        <v>20</v>
      </c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55">
        <f>M53-R53</f>
        <v>0</v>
      </c>
    </row>
    <row r="54" spans="1:41" s="70" customFormat="1" ht="15.75">
      <c r="A54" s="56"/>
      <c r="B54" s="68" t="s">
        <v>43</v>
      </c>
      <c r="C54" s="68"/>
      <c r="D54" s="58" t="s">
        <v>98</v>
      </c>
      <c r="E54" s="59" t="s">
        <v>90</v>
      </c>
      <c r="F54" s="60" t="s">
        <v>91</v>
      </c>
      <c r="G54" s="61" t="s">
        <v>47</v>
      </c>
      <c r="H54" s="62" t="s">
        <v>48</v>
      </c>
      <c r="I54" s="61" t="s">
        <v>49</v>
      </c>
      <c r="J54" s="69" t="s">
        <v>106</v>
      </c>
      <c r="K54" s="63" t="s">
        <v>4</v>
      </c>
      <c r="L54" s="69"/>
      <c r="M54" s="69"/>
      <c r="N54" s="69">
        <v>15</v>
      </c>
      <c r="O54" s="62">
        <v>2</v>
      </c>
      <c r="P54" s="62">
        <f>N54*O54</f>
        <v>30</v>
      </c>
      <c r="Q54" s="69"/>
      <c r="R54" s="65">
        <f t="shared" si="3"/>
        <v>15</v>
      </c>
      <c r="S54" s="68"/>
      <c r="T54" s="68"/>
      <c r="U54" s="68"/>
      <c r="V54" s="68"/>
      <c r="W54" s="68"/>
      <c r="X54" s="68"/>
      <c r="Y54" s="68"/>
      <c r="Z54" s="68">
        <v>15</v>
      </c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6">
        <f>P54-R54</f>
        <v>15</v>
      </c>
    </row>
    <row r="55" spans="1:41" s="46" customFormat="1" ht="15.75">
      <c r="A55" s="46">
        <v>1</v>
      </c>
      <c r="B55" s="48" t="s">
        <v>43</v>
      </c>
      <c r="C55" s="48"/>
      <c r="D55" s="49" t="s">
        <v>98</v>
      </c>
      <c r="E55" s="50" t="s">
        <v>51</v>
      </c>
      <c r="F55" s="51" t="s">
        <v>80</v>
      </c>
      <c r="G55" s="52" t="s">
        <v>47</v>
      </c>
      <c r="H55" s="67" t="s">
        <v>53</v>
      </c>
      <c r="I55" s="52" t="s">
        <v>49</v>
      </c>
      <c r="J55" s="53" t="s">
        <v>107</v>
      </c>
      <c r="K55" s="54" t="s">
        <v>3</v>
      </c>
      <c r="L55" s="53">
        <v>20</v>
      </c>
      <c r="M55" s="53">
        <f>L55*2</f>
        <v>40</v>
      </c>
      <c r="N55" s="53"/>
      <c r="O55" s="53"/>
      <c r="P55" s="53"/>
      <c r="Q55" s="53">
        <f>M55+P56</f>
        <v>100</v>
      </c>
      <c r="R55" s="55">
        <f t="shared" si="3"/>
        <v>40</v>
      </c>
      <c r="S55" s="48"/>
      <c r="T55" s="48"/>
      <c r="U55" s="48">
        <v>40</v>
      </c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55">
        <f>M55-R55</f>
        <v>0</v>
      </c>
    </row>
    <row r="56" spans="2:41" s="70" customFormat="1" ht="15.75">
      <c r="B56" s="68" t="s">
        <v>43</v>
      </c>
      <c r="C56" s="68"/>
      <c r="D56" s="58" t="s">
        <v>98</v>
      </c>
      <c r="E56" s="59" t="s">
        <v>51</v>
      </c>
      <c r="F56" s="60" t="s">
        <v>80</v>
      </c>
      <c r="G56" s="61" t="s">
        <v>47</v>
      </c>
      <c r="H56" s="62" t="s">
        <v>53</v>
      </c>
      <c r="I56" s="61" t="s">
        <v>49</v>
      </c>
      <c r="J56" s="69" t="s">
        <v>107</v>
      </c>
      <c r="K56" s="63" t="s">
        <v>4</v>
      </c>
      <c r="L56" s="69"/>
      <c r="M56" s="69"/>
      <c r="N56" s="69">
        <v>30</v>
      </c>
      <c r="O56" s="62">
        <v>2</v>
      </c>
      <c r="P56" s="62">
        <f>N56*O56</f>
        <v>60</v>
      </c>
      <c r="Q56" s="69"/>
      <c r="R56" s="65">
        <v>60</v>
      </c>
      <c r="S56" s="68"/>
      <c r="T56" s="68"/>
      <c r="U56" s="68"/>
      <c r="V56" s="68"/>
      <c r="W56" s="68">
        <v>30</v>
      </c>
      <c r="X56" s="68"/>
      <c r="Y56" s="68"/>
      <c r="Z56" s="68"/>
      <c r="AA56" s="68"/>
      <c r="AB56" s="68"/>
      <c r="AC56" s="68"/>
      <c r="AD56" s="68"/>
      <c r="AE56" s="68"/>
      <c r="AF56" s="68"/>
      <c r="AH56" s="68"/>
      <c r="AI56" s="68">
        <v>30</v>
      </c>
      <c r="AJ56" s="68"/>
      <c r="AK56" s="68"/>
      <c r="AL56" s="68"/>
      <c r="AM56" s="68"/>
      <c r="AN56" s="68"/>
      <c r="AO56" s="66">
        <f>P56-R56</f>
        <v>0</v>
      </c>
    </row>
    <row r="57" spans="1:41" s="46" customFormat="1" ht="16.5" customHeight="1">
      <c r="A57" s="86">
        <v>1</v>
      </c>
      <c r="B57" s="71" t="s">
        <v>43</v>
      </c>
      <c r="C57" s="71" t="s">
        <v>55</v>
      </c>
      <c r="D57" s="72" t="s">
        <v>98</v>
      </c>
      <c r="E57" s="73" t="s">
        <v>59</v>
      </c>
      <c r="F57" s="71" t="s">
        <v>60</v>
      </c>
      <c r="G57" s="74" t="s">
        <v>57</v>
      </c>
      <c r="H57" s="75" t="s">
        <v>108</v>
      </c>
      <c r="I57" s="74" t="s">
        <v>49</v>
      </c>
      <c r="J57" s="75" t="s">
        <v>109</v>
      </c>
      <c r="K57" s="76" t="s">
        <v>3</v>
      </c>
      <c r="L57" s="75">
        <v>20</v>
      </c>
      <c r="M57" s="75">
        <f>L57*2</f>
        <v>40</v>
      </c>
      <c r="N57" s="75"/>
      <c r="O57" s="75"/>
      <c r="P57" s="75"/>
      <c r="Q57" s="75">
        <v>40</v>
      </c>
      <c r="R57" s="77">
        <f>SUM(S57:AN57)</f>
        <v>40</v>
      </c>
      <c r="S57" s="71"/>
      <c r="T57" s="71"/>
      <c r="U57" s="71"/>
      <c r="V57" s="71">
        <v>40</v>
      </c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55">
        <f>M57-R57</f>
        <v>0</v>
      </c>
    </row>
    <row r="58" spans="1:41" s="70" customFormat="1" ht="15.75">
      <c r="A58" s="86">
        <v>1</v>
      </c>
      <c r="B58" s="71" t="s">
        <v>43</v>
      </c>
      <c r="C58" s="71" t="s">
        <v>110</v>
      </c>
      <c r="D58" s="72" t="s">
        <v>98</v>
      </c>
      <c r="E58" s="73" t="s">
        <v>59</v>
      </c>
      <c r="F58" s="71" t="s">
        <v>111</v>
      </c>
      <c r="G58" s="74" t="s">
        <v>47</v>
      </c>
      <c r="H58" s="75" t="s">
        <v>73</v>
      </c>
      <c r="I58" s="74" t="s">
        <v>49</v>
      </c>
      <c r="J58" s="75" t="s">
        <v>112</v>
      </c>
      <c r="K58" s="76" t="s">
        <v>3</v>
      </c>
      <c r="L58" s="75">
        <v>10</v>
      </c>
      <c r="M58" s="75">
        <f>L58*2</f>
        <v>20</v>
      </c>
      <c r="N58" s="75"/>
      <c r="O58" s="75"/>
      <c r="P58" s="75"/>
      <c r="Q58" s="75">
        <f>M58+P59</f>
        <v>25</v>
      </c>
      <c r="R58" s="77">
        <v>20</v>
      </c>
      <c r="S58" s="71"/>
      <c r="T58" s="71"/>
      <c r="U58" s="71"/>
      <c r="V58" s="71">
        <v>20</v>
      </c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55">
        <f>M58-R58</f>
        <v>0</v>
      </c>
    </row>
    <row r="59" spans="1:41" s="46" customFormat="1" ht="15.75">
      <c r="A59" s="56"/>
      <c r="B59" s="78" t="s">
        <v>43</v>
      </c>
      <c r="C59" s="78" t="s">
        <v>110</v>
      </c>
      <c r="D59" s="79" t="s">
        <v>98</v>
      </c>
      <c r="E59" s="80" t="s">
        <v>59</v>
      </c>
      <c r="F59" s="78" t="s">
        <v>111</v>
      </c>
      <c r="G59" s="81" t="s">
        <v>47</v>
      </c>
      <c r="H59" s="82" t="s">
        <v>73</v>
      </c>
      <c r="I59" s="81" t="s">
        <v>49</v>
      </c>
      <c r="J59" s="91" t="s">
        <v>112</v>
      </c>
      <c r="K59" s="83" t="s">
        <v>4</v>
      </c>
      <c r="L59" s="82"/>
      <c r="M59" s="82"/>
      <c r="N59" s="82">
        <v>5</v>
      </c>
      <c r="O59" s="82">
        <v>1</v>
      </c>
      <c r="P59" s="82">
        <f>N59*O59</f>
        <v>5</v>
      </c>
      <c r="Q59" s="82"/>
      <c r="R59" s="85">
        <v>5</v>
      </c>
      <c r="S59" s="78"/>
      <c r="T59" s="78"/>
      <c r="U59" s="78"/>
      <c r="V59" s="78">
        <v>5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66">
        <f>P59-R59</f>
        <v>0</v>
      </c>
    </row>
    <row r="60" spans="1:41" s="70" customFormat="1" ht="18.75">
      <c r="A60" s="46">
        <v>1</v>
      </c>
      <c r="B60" s="48" t="s">
        <v>43</v>
      </c>
      <c r="C60" s="48"/>
      <c r="D60" s="49" t="s">
        <v>98</v>
      </c>
      <c r="E60" s="50" t="s">
        <v>45</v>
      </c>
      <c r="F60" s="51" t="s">
        <v>68</v>
      </c>
      <c r="G60" s="52" t="s">
        <v>47</v>
      </c>
      <c r="H60" s="53" t="s">
        <v>48</v>
      </c>
      <c r="I60" s="52" t="s">
        <v>62</v>
      </c>
      <c r="J60" s="53" t="s">
        <v>113</v>
      </c>
      <c r="K60" s="54" t="s">
        <v>3</v>
      </c>
      <c r="L60" s="53">
        <v>3</v>
      </c>
      <c r="M60" s="53">
        <f>L60*$L$3*2</f>
        <v>90</v>
      </c>
      <c r="N60" s="53"/>
      <c r="O60" s="88"/>
      <c r="P60" s="53"/>
      <c r="Q60" s="53">
        <f>M60+P61</f>
        <v>300</v>
      </c>
      <c r="R60" s="55">
        <f aca="true" t="shared" si="4" ref="R60:R70">SUM(S60:AN60)</f>
        <v>90</v>
      </c>
      <c r="S60" s="48"/>
      <c r="T60" s="48">
        <v>90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55">
        <f>M60-R60</f>
        <v>0</v>
      </c>
    </row>
    <row r="61" spans="1:41" s="46" customFormat="1" ht="18.75">
      <c r="A61" s="56"/>
      <c r="B61" s="68" t="s">
        <v>43</v>
      </c>
      <c r="C61" s="68"/>
      <c r="D61" s="58" t="s">
        <v>98</v>
      </c>
      <c r="E61" s="59" t="s">
        <v>45</v>
      </c>
      <c r="F61" s="60" t="s">
        <v>68</v>
      </c>
      <c r="G61" s="61" t="s">
        <v>47</v>
      </c>
      <c r="H61" s="62" t="s">
        <v>76</v>
      </c>
      <c r="I61" s="61" t="s">
        <v>62</v>
      </c>
      <c r="J61" s="69" t="s">
        <v>113</v>
      </c>
      <c r="K61" s="63" t="s">
        <v>4</v>
      </c>
      <c r="L61" s="69"/>
      <c r="M61" s="69"/>
      <c r="N61" s="69">
        <v>7</v>
      </c>
      <c r="O61" s="89">
        <v>2</v>
      </c>
      <c r="P61" s="69">
        <f>N61*O61*$L$3</f>
        <v>210</v>
      </c>
      <c r="Q61" s="69"/>
      <c r="R61" s="65">
        <f t="shared" si="4"/>
        <v>210</v>
      </c>
      <c r="S61" s="68"/>
      <c r="T61" s="68"/>
      <c r="U61" s="68"/>
      <c r="V61" s="68"/>
      <c r="W61" s="68"/>
      <c r="X61" s="68">
        <v>105</v>
      </c>
      <c r="Y61" s="68">
        <v>105</v>
      </c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6">
        <f>P61-R61</f>
        <v>0</v>
      </c>
    </row>
    <row r="62" spans="1:41" s="70" customFormat="1" ht="18.75">
      <c r="A62" s="46">
        <v>1</v>
      </c>
      <c r="B62" s="48" t="s">
        <v>43</v>
      </c>
      <c r="C62" s="48"/>
      <c r="D62" s="49" t="s">
        <v>98</v>
      </c>
      <c r="E62" s="50" t="s">
        <v>45</v>
      </c>
      <c r="F62" s="51" t="s">
        <v>68</v>
      </c>
      <c r="G62" s="52" t="s">
        <v>59</v>
      </c>
      <c r="H62" s="67" t="s">
        <v>48</v>
      </c>
      <c r="I62" s="52" t="s">
        <v>62</v>
      </c>
      <c r="J62" s="53" t="s">
        <v>114</v>
      </c>
      <c r="K62" s="54" t="s">
        <v>3</v>
      </c>
      <c r="L62" s="53">
        <v>2</v>
      </c>
      <c r="M62" s="53">
        <f>L62*$L$3*2</f>
        <v>60</v>
      </c>
      <c r="N62" s="53"/>
      <c r="O62" s="88"/>
      <c r="P62" s="53"/>
      <c r="Q62" s="53">
        <f>M62+P63</f>
        <v>210</v>
      </c>
      <c r="R62" s="55">
        <f t="shared" si="4"/>
        <v>0</v>
      </c>
      <c r="S62" s="48"/>
      <c r="T62" s="48">
        <v>0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55">
        <f>M62-R62</f>
        <v>60</v>
      </c>
    </row>
    <row r="63" spans="1:41" s="86" customFormat="1" ht="18.75">
      <c r="A63" s="56"/>
      <c r="B63" s="68" t="s">
        <v>43</v>
      </c>
      <c r="C63" s="68"/>
      <c r="D63" s="58" t="s">
        <v>98</v>
      </c>
      <c r="E63" s="59" t="s">
        <v>45</v>
      </c>
      <c r="F63" s="60" t="s">
        <v>68</v>
      </c>
      <c r="G63" s="61" t="s">
        <v>59</v>
      </c>
      <c r="H63" s="62" t="s">
        <v>48</v>
      </c>
      <c r="I63" s="61" t="s">
        <v>62</v>
      </c>
      <c r="J63" s="69" t="s">
        <v>114</v>
      </c>
      <c r="K63" s="63" t="s">
        <v>4</v>
      </c>
      <c r="L63" s="69"/>
      <c r="M63" s="69"/>
      <c r="N63" s="69">
        <v>5</v>
      </c>
      <c r="O63" s="89">
        <v>2</v>
      </c>
      <c r="P63" s="69">
        <f>N63*O63*$L$3</f>
        <v>150</v>
      </c>
      <c r="Q63" s="69"/>
      <c r="R63" s="65">
        <f t="shared" si="4"/>
        <v>150</v>
      </c>
      <c r="S63" s="68"/>
      <c r="T63" s="68"/>
      <c r="U63" s="68"/>
      <c r="V63" s="68"/>
      <c r="W63" s="68"/>
      <c r="X63" s="68">
        <v>75</v>
      </c>
      <c r="Y63" s="68">
        <v>75</v>
      </c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6">
        <f>P63-R63</f>
        <v>0</v>
      </c>
    </row>
    <row r="64" spans="1:41" s="86" customFormat="1" ht="18.75">
      <c r="A64" s="46">
        <v>1</v>
      </c>
      <c r="B64" s="48" t="s">
        <v>43</v>
      </c>
      <c r="C64" s="47" t="s">
        <v>55</v>
      </c>
      <c r="D64" s="49" t="s">
        <v>98</v>
      </c>
      <c r="E64" s="50" t="s">
        <v>45</v>
      </c>
      <c r="F64" s="51" t="s">
        <v>100</v>
      </c>
      <c r="G64" s="52" t="s">
        <v>101</v>
      </c>
      <c r="H64" s="67" t="s">
        <v>115</v>
      </c>
      <c r="I64" s="52" t="s">
        <v>62</v>
      </c>
      <c r="J64" s="53" t="s">
        <v>87</v>
      </c>
      <c r="K64" s="54" t="s">
        <v>3</v>
      </c>
      <c r="L64" s="53">
        <v>2</v>
      </c>
      <c r="M64" s="53">
        <f>L64*$L$3*2</f>
        <v>60</v>
      </c>
      <c r="N64" s="53"/>
      <c r="O64" s="88"/>
      <c r="P64" s="53"/>
      <c r="Q64" s="53">
        <f>M64+P65</f>
        <v>150</v>
      </c>
      <c r="R64" s="55">
        <f t="shared" si="4"/>
        <v>60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>
        <v>60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55">
        <f>M64-R64</f>
        <v>0</v>
      </c>
    </row>
    <row r="65" spans="1:41" s="87" customFormat="1" ht="18.75">
      <c r="A65" s="56"/>
      <c r="B65" s="68" t="s">
        <v>43</v>
      </c>
      <c r="C65" s="57" t="s">
        <v>55</v>
      </c>
      <c r="D65" s="58" t="s">
        <v>98</v>
      </c>
      <c r="E65" s="59" t="s">
        <v>45</v>
      </c>
      <c r="F65" s="60" t="s">
        <v>100</v>
      </c>
      <c r="G65" s="61" t="s">
        <v>101</v>
      </c>
      <c r="H65" s="62" t="s">
        <v>115</v>
      </c>
      <c r="I65" s="61" t="s">
        <v>62</v>
      </c>
      <c r="J65" s="69" t="s">
        <v>87</v>
      </c>
      <c r="K65" s="63" t="s">
        <v>4</v>
      </c>
      <c r="L65" s="69"/>
      <c r="M65" s="69"/>
      <c r="N65" s="69">
        <v>2</v>
      </c>
      <c r="O65" s="89">
        <v>3</v>
      </c>
      <c r="P65" s="69">
        <f>N65*O65*$L$3</f>
        <v>90</v>
      </c>
      <c r="Q65" s="69"/>
      <c r="R65" s="65">
        <f t="shared" si="4"/>
        <v>90</v>
      </c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>
        <v>30</v>
      </c>
      <c r="AE65" s="68"/>
      <c r="AF65" s="68"/>
      <c r="AG65" s="68">
        <v>60</v>
      </c>
      <c r="AH65" s="68"/>
      <c r="AI65" s="68"/>
      <c r="AJ65" s="68"/>
      <c r="AK65" s="68"/>
      <c r="AL65" s="68"/>
      <c r="AM65" s="68"/>
      <c r="AN65" s="68"/>
      <c r="AO65" s="66">
        <f>P65-R65</f>
        <v>0</v>
      </c>
    </row>
    <row r="66" spans="1:41" s="46" customFormat="1" ht="18.75">
      <c r="A66" s="46">
        <v>1</v>
      </c>
      <c r="B66" s="48" t="s">
        <v>43</v>
      </c>
      <c r="C66" s="47" t="s">
        <v>55</v>
      </c>
      <c r="D66" s="49" t="s">
        <v>98</v>
      </c>
      <c r="E66" s="50" t="s">
        <v>45</v>
      </c>
      <c r="F66" s="51" t="s">
        <v>116</v>
      </c>
      <c r="G66" s="52" t="s">
        <v>117</v>
      </c>
      <c r="H66" s="67" t="s">
        <v>115</v>
      </c>
      <c r="I66" s="52" t="s">
        <v>62</v>
      </c>
      <c r="J66" s="53" t="s">
        <v>87</v>
      </c>
      <c r="K66" s="54" t="s">
        <v>3</v>
      </c>
      <c r="L66" s="53">
        <v>2</v>
      </c>
      <c r="M66" s="92">
        <f>L66*$L$3*2</f>
        <v>60</v>
      </c>
      <c r="N66" s="53"/>
      <c r="O66" s="88"/>
      <c r="P66" s="53"/>
      <c r="Q66" s="53">
        <f>M66+P67</f>
        <v>150</v>
      </c>
      <c r="R66" s="55">
        <f t="shared" si="4"/>
        <v>0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>
        <v>0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55">
        <f>M66-R66</f>
        <v>60</v>
      </c>
    </row>
    <row r="67" spans="1:41" s="70" customFormat="1" ht="18.75">
      <c r="A67" s="56"/>
      <c r="B67" s="68" t="s">
        <v>43</v>
      </c>
      <c r="C67" s="57" t="s">
        <v>55</v>
      </c>
      <c r="D67" s="58" t="s">
        <v>98</v>
      </c>
      <c r="E67" s="59" t="s">
        <v>45</v>
      </c>
      <c r="F67" s="60" t="s">
        <v>116</v>
      </c>
      <c r="G67" s="61" t="s">
        <v>117</v>
      </c>
      <c r="H67" s="69" t="s">
        <v>115</v>
      </c>
      <c r="I67" s="61" t="s">
        <v>62</v>
      </c>
      <c r="J67" s="69" t="s">
        <v>87</v>
      </c>
      <c r="K67" s="63" t="s">
        <v>4</v>
      </c>
      <c r="L67" s="69"/>
      <c r="M67" s="69"/>
      <c r="N67" s="69">
        <v>2</v>
      </c>
      <c r="O67" s="89">
        <v>3</v>
      </c>
      <c r="P67" s="69">
        <f>N67*O67*$L$3</f>
        <v>90</v>
      </c>
      <c r="Q67" s="69"/>
      <c r="R67" s="65">
        <f t="shared" si="4"/>
        <v>90</v>
      </c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>
        <v>60</v>
      </c>
      <c r="AE67" s="68"/>
      <c r="AF67" s="68"/>
      <c r="AG67" s="68">
        <v>30</v>
      </c>
      <c r="AH67" s="68"/>
      <c r="AI67" s="68"/>
      <c r="AJ67" s="68"/>
      <c r="AK67" s="68"/>
      <c r="AL67" s="68"/>
      <c r="AM67" s="68"/>
      <c r="AN67" s="68"/>
      <c r="AO67" s="66">
        <f>P67-R67</f>
        <v>0</v>
      </c>
    </row>
    <row r="68" spans="1:41" s="46" customFormat="1" ht="18.75">
      <c r="A68" s="46">
        <v>1</v>
      </c>
      <c r="B68" s="48" t="s">
        <v>43</v>
      </c>
      <c r="C68" s="47" t="s">
        <v>55</v>
      </c>
      <c r="D68" s="49" t="s">
        <v>98</v>
      </c>
      <c r="E68" s="50" t="s">
        <v>45</v>
      </c>
      <c r="F68" s="51" t="s">
        <v>71</v>
      </c>
      <c r="G68" s="52" t="s">
        <v>104</v>
      </c>
      <c r="H68" s="67" t="s">
        <v>115</v>
      </c>
      <c r="I68" s="52" t="s">
        <v>62</v>
      </c>
      <c r="J68" s="53" t="s">
        <v>94</v>
      </c>
      <c r="K68" s="54" t="s">
        <v>3</v>
      </c>
      <c r="L68" s="53">
        <v>2</v>
      </c>
      <c r="M68" s="53">
        <f>L68*$L$3*2</f>
        <v>60</v>
      </c>
      <c r="N68" s="53"/>
      <c r="O68" s="88"/>
      <c r="P68" s="53"/>
      <c r="Q68" s="53">
        <f>M68+P69</f>
        <v>195</v>
      </c>
      <c r="R68" s="55">
        <f t="shared" si="4"/>
        <v>60</v>
      </c>
      <c r="T68" s="48"/>
      <c r="U68" s="48"/>
      <c r="V68" s="48"/>
      <c r="W68" s="48"/>
      <c r="X68" s="48"/>
      <c r="Y68" s="48"/>
      <c r="Z68" s="48"/>
      <c r="AA68" s="48">
        <v>60</v>
      </c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55">
        <f>M68-R68</f>
        <v>0</v>
      </c>
    </row>
    <row r="69" spans="1:41" s="70" customFormat="1" ht="18.75">
      <c r="A69" s="56"/>
      <c r="B69" s="68" t="s">
        <v>43</v>
      </c>
      <c r="C69" s="57" t="s">
        <v>55</v>
      </c>
      <c r="D69" s="58" t="s">
        <v>98</v>
      </c>
      <c r="E69" s="59" t="s">
        <v>45</v>
      </c>
      <c r="F69" s="60" t="s">
        <v>71</v>
      </c>
      <c r="G69" s="61" t="s">
        <v>104</v>
      </c>
      <c r="H69" s="62" t="s">
        <v>115</v>
      </c>
      <c r="I69" s="61" t="s">
        <v>62</v>
      </c>
      <c r="J69" s="69" t="s">
        <v>94</v>
      </c>
      <c r="K69" s="63" t="s">
        <v>4</v>
      </c>
      <c r="L69" s="69"/>
      <c r="M69" s="69"/>
      <c r="N69" s="69">
        <v>3</v>
      </c>
      <c r="O69" s="89">
        <v>3</v>
      </c>
      <c r="P69" s="69">
        <f>N69*O69*$L$3</f>
        <v>135</v>
      </c>
      <c r="Q69" s="69"/>
      <c r="R69" s="65">
        <f t="shared" si="4"/>
        <v>135</v>
      </c>
      <c r="S69" s="68"/>
      <c r="T69" s="68"/>
      <c r="U69" s="68"/>
      <c r="V69" s="68"/>
      <c r="W69" s="68"/>
      <c r="X69" s="68"/>
      <c r="Z69" s="68"/>
      <c r="AA69" s="68"/>
      <c r="AB69" s="68"/>
      <c r="AC69" s="68"/>
      <c r="AD69" s="68">
        <v>45</v>
      </c>
      <c r="AE69" s="68"/>
      <c r="AF69" s="68"/>
      <c r="AG69" s="68">
        <v>90</v>
      </c>
      <c r="AH69" s="68"/>
      <c r="AI69" s="68"/>
      <c r="AJ69" s="68"/>
      <c r="AK69" s="68"/>
      <c r="AL69" s="68"/>
      <c r="AM69" s="68"/>
      <c r="AN69" s="68"/>
      <c r="AO69" s="66">
        <f>P69-R69</f>
        <v>0</v>
      </c>
    </row>
    <row r="70" spans="1:41" s="46" customFormat="1" ht="18.75">
      <c r="A70" s="46">
        <v>1</v>
      </c>
      <c r="B70" s="48" t="s">
        <v>43</v>
      </c>
      <c r="C70" s="47" t="s">
        <v>55</v>
      </c>
      <c r="D70" s="49" t="s">
        <v>98</v>
      </c>
      <c r="E70" s="50" t="s">
        <v>45</v>
      </c>
      <c r="F70" s="51" t="s">
        <v>71</v>
      </c>
      <c r="G70" s="52" t="s">
        <v>118</v>
      </c>
      <c r="H70" s="67" t="s">
        <v>119</v>
      </c>
      <c r="I70" s="52" t="s">
        <v>62</v>
      </c>
      <c r="J70" s="53" t="s">
        <v>74</v>
      </c>
      <c r="K70" s="54" t="s">
        <v>3</v>
      </c>
      <c r="L70" s="53">
        <v>3</v>
      </c>
      <c r="M70" s="53">
        <f>L70*$L$3*2</f>
        <v>90</v>
      </c>
      <c r="N70" s="53"/>
      <c r="O70" s="88"/>
      <c r="P70" s="53"/>
      <c r="Q70" s="53">
        <f>M70+P71</f>
        <v>180</v>
      </c>
      <c r="R70" s="55">
        <f t="shared" si="4"/>
        <v>90</v>
      </c>
      <c r="S70" s="48"/>
      <c r="T70" s="48">
        <v>90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55">
        <f>M70-R70</f>
        <v>0</v>
      </c>
    </row>
    <row r="71" spans="1:41" s="70" customFormat="1" ht="18.75">
      <c r="A71" s="56"/>
      <c r="B71" s="68" t="s">
        <v>43</v>
      </c>
      <c r="C71" s="57" t="s">
        <v>55</v>
      </c>
      <c r="D71" s="58" t="s">
        <v>98</v>
      </c>
      <c r="E71" s="59" t="s">
        <v>45</v>
      </c>
      <c r="F71" s="60" t="s">
        <v>71</v>
      </c>
      <c r="G71" s="61" t="s">
        <v>118</v>
      </c>
      <c r="H71" s="62" t="s">
        <v>119</v>
      </c>
      <c r="I71" s="61" t="s">
        <v>62</v>
      </c>
      <c r="J71" s="69" t="s">
        <v>74</v>
      </c>
      <c r="K71" s="63" t="s">
        <v>4</v>
      </c>
      <c r="L71" s="69"/>
      <c r="M71" s="69"/>
      <c r="N71" s="69">
        <v>2</v>
      </c>
      <c r="O71" s="89">
        <v>3</v>
      </c>
      <c r="P71" s="69">
        <f>N71*O71*$L$3</f>
        <v>90</v>
      </c>
      <c r="Q71" s="69"/>
      <c r="R71" s="65">
        <v>90</v>
      </c>
      <c r="S71" s="68"/>
      <c r="T71" s="68"/>
      <c r="U71" s="68"/>
      <c r="V71" s="68"/>
      <c r="W71" s="68"/>
      <c r="X71" s="68"/>
      <c r="Z71" s="68"/>
      <c r="AA71" s="68"/>
      <c r="AB71" s="68"/>
      <c r="AC71" s="68"/>
      <c r="AD71" s="68"/>
      <c r="AE71" s="68"/>
      <c r="AF71" s="68"/>
      <c r="AG71" s="68">
        <v>120</v>
      </c>
      <c r="AH71" s="68"/>
      <c r="AI71" s="68"/>
      <c r="AJ71" s="68"/>
      <c r="AK71" s="68"/>
      <c r="AL71" s="68"/>
      <c r="AM71" s="68"/>
      <c r="AN71" s="68"/>
      <c r="AO71" s="66">
        <f>P71-R71</f>
        <v>0</v>
      </c>
    </row>
    <row r="72" spans="1:41" s="46" customFormat="1" ht="15.75">
      <c r="A72" s="46">
        <v>1</v>
      </c>
      <c r="B72" s="48" t="s">
        <v>43</v>
      </c>
      <c r="C72" s="48"/>
      <c r="D72" s="49" t="s">
        <v>98</v>
      </c>
      <c r="E72" s="50" t="s">
        <v>45</v>
      </c>
      <c r="F72" s="51" t="s">
        <v>71</v>
      </c>
      <c r="G72" s="52" t="s">
        <v>75</v>
      </c>
      <c r="H72" s="67" t="s">
        <v>76</v>
      </c>
      <c r="I72" s="52" t="s">
        <v>62</v>
      </c>
      <c r="J72" s="67" t="s">
        <v>114</v>
      </c>
      <c r="K72" s="54" t="s">
        <v>3</v>
      </c>
      <c r="L72" s="53">
        <v>3</v>
      </c>
      <c r="M72" s="53">
        <f>L72*$L$3*2</f>
        <v>90</v>
      </c>
      <c r="N72" s="53"/>
      <c r="O72" s="53"/>
      <c r="P72" s="53"/>
      <c r="Q72" s="53">
        <f>M72+P73</f>
        <v>315</v>
      </c>
      <c r="R72" s="55">
        <f>SUM(S72:AN72)</f>
        <v>0</v>
      </c>
      <c r="S72" s="48"/>
      <c r="T72" s="48">
        <v>0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55">
        <f>M72-R72</f>
        <v>90</v>
      </c>
    </row>
    <row r="73" spans="1:41" s="70" customFormat="1" ht="15.75">
      <c r="A73" s="56"/>
      <c r="B73" s="68" t="s">
        <v>43</v>
      </c>
      <c r="C73" s="68"/>
      <c r="D73" s="58" t="s">
        <v>98</v>
      </c>
      <c r="E73" s="59" t="s">
        <v>45</v>
      </c>
      <c r="F73" s="60" t="s">
        <v>67</v>
      </c>
      <c r="G73" s="61" t="s">
        <v>75</v>
      </c>
      <c r="H73" s="62" t="s">
        <v>76</v>
      </c>
      <c r="I73" s="61" t="s">
        <v>62</v>
      </c>
      <c r="J73" s="62" t="s">
        <v>114</v>
      </c>
      <c r="K73" s="63" t="s">
        <v>4</v>
      </c>
      <c r="L73" s="69"/>
      <c r="M73" s="69"/>
      <c r="N73" s="69">
        <v>5</v>
      </c>
      <c r="O73" s="62">
        <v>3</v>
      </c>
      <c r="P73" s="69">
        <f>N73*O73*$L$3</f>
        <v>225</v>
      </c>
      <c r="Q73" s="69"/>
      <c r="R73" s="65">
        <f>SUM(S73:AN73)</f>
        <v>225</v>
      </c>
      <c r="S73" s="68"/>
      <c r="T73" s="68"/>
      <c r="U73" s="68"/>
      <c r="V73" s="68"/>
      <c r="W73" s="68"/>
      <c r="X73" s="68">
        <v>75</v>
      </c>
      <c r="Y73" s="68"/>
      <c r="Z73" s="68"/>
      <c r="AA73" s="68">
        <v>75</v>
      </c>
      <c r="AB73" s="68"/>
      <c r="AC73" s="68"/>
      <c r="AD73" s="68"/>
      <c r="AE73" s="68"/>
      <c r="AF73" s="68"/>
      <c r="AG73" s="68">
        <v>75</v>
      </c>
      <c r="AH73" s="68"/>
      <c r="AI73" s="68"/>
      <c r="AJ73" s="68"/>
      <c r="AK73" s="68"/>
      <c r="AL73" s="68"/>
      <c r="AM73" s="68"/>
      <c r="AN73" s="68"/>
      <c r="AO73" s="66">
        <f>P73-R73</f>
        <v>0</v>
      </c>
    </row>
    <row r="74" spans="1:41" s="46" customFormat="1" ht="15.75">
      <c r="A74" s="46">
        <v>1</v>
      </c>
      <c r="B74" s="48" t="s">
        <v>43</v>
      </c>
      <c r="C74" s="48"/>
      <c r="D74" s="49" t="s">
        <v>98</v>
      </c>
      <c r="E74" s="50" t="s">
        <v>51</v>
      </c>
      <c r="F74" s="51" t="s">
        <v>78</v>
      </c>
      <c r="G74" s="52" t="s">
        <v>77</v>
      </c>
      <c r="H74" s="53" t="s">
        <v>120</v>
      </c>
      <c r="I74" s="52" t="s">
        <v>62</v>
      </c>
      <c r="J74" s="53" t="s">
        <v>79</v>
      </c>
      <c r="K74" s="54" t="s">
        <v>3</v>
      </c>
      <c r="L74" s="53">
        <v>3</v>
      </c>
      <c r="M74" s="53">
        <f>L74*$L$3*2</f>
        <v>90</v>
      </c>
      <c r="N74" s="53"/>
      <c r="O74" s="53"/>
      <c r="P74" s="53"/>
      <c r="Q74" s="53">
        <f>M74+P75</f>
        <v>270</v>
      </c>
      <c r="R74" s="55">
        <f>SUM(S74:AN74)</f>
        <v>90</v>
      </c>
      <c r="S74" s="48">
        <v>90</v>
      </c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55">
        <f>M74-R74</f>
        <v>0</v>
      </c>
    </row>
    <row r="75" spans="1:41" s="70" customFormat="1" ht="15.75">
      <c r="A75" s="56"/>
      <c r="B75" s="68" t="s">
        <v>43</v>
      </c>
      <c r="C75" s="68"/>
      <c r="D75" s="58" t="s">
        <v>98</v>
      </c>
      <c r="E75" s="59" t="s">
        <v>51</v>
      </c>
      <c r="F75" s="60" t="s">
        <v>78</v>
      </c>
      <c r="G75" s="61" t="s">
        <v>77</v>
      </c>
      <c r="H75" s="69" t="s">
        <v>76</v>
      </c>
      <c r="I75" s="61" t="s">
        <v>62</v>
      </c>
      <c r="J75" s="69" t="s">
        <v>79</v>
      </c>
      <c r="K75" s="63" t="s">
        <v>4</v>
      </c>
      <c r="L75" s="69"/>
      <c r="M75" s="69"/>
      <c r="N75" s="69">
        <v>4</v>
      </c>
      <c r="O75" s="64">
        <v>3</v>
      </c>
      <c r="P75" s="69">
        <v>180</v>
      </c>
      <c r="Q75" s="69"/>
      <c r="R75" s="65">
        <v>60</v>
      </c>
      <c r="S75" s="68"/>
      <c r="T75" s="68"/>
      <c r="U75" s="68"/>
      <c r="V75" s="68"/>
      <c r="W75" s="68"/>
      <c r="X75" s="68"/>
      <c r="Y75" s="68"/>
      <c r="Z75" s="68">
        <v>120</v>
      </c>
      <c r="AA75" s="68"/>
      <c r="AB75" s="68"/>
      <c r="AC75" s="68"/>
      <c r="AD75" s="68"/>
      <c r="AE75" s="68"/>
      <c r="AF75" s="68"/>
      <c r="AG75" s="68">
        <v>60</v>
      </c>
      <c r="AH75" s="68"/>
      <c r="AI75" s="68"/>
      <c r="AJ75" s="68"/>
      <c r="AK75" s="68"/>
      <c r="AL75" s="68"/>
      <c r="AM75" s="68"/>
      <c r="AN75" s="68"/>
      <c r="AO75" s="66">
        <f>P75-R75</f>
        <v>120</v>
      </c>
    </row>
    <row r="76" spans="1:41" s="46" customFormat="1" ht="18.75">
      <c r="A76" s="46">
        <v>1</v>
      </c>
      <c r="B76" s="48" t="s">
        <v>43</v>
      </c>
      <c r="C76" s="48"/>
      <c r="D76" s="49" t="s">
        <v>98</v>
      </c>
      <c r="E76" s="50" t="s">
        <v>51</v>
      </c>
      <c r="F76" s="51" t="s">
        <v>52</v>
      </c>
      <c r="G76" s="52" t="s">
        <v>47</v>
      </c>
      <c r="H76" s="67" t="s">
        <v>48</v>
      </c>
      <c r="I76" s="52" t="s">
        <v>62</v>
      </c>
      <c r="J76" s="53" t="s">
        <v>82</v>
      </c>
      <c r="K76" s="54" t="s">
        <v>3</v>
      </c>
      <c r="L76" s="53">
        <v>3</v>
      </c>
      <c r="M76" s="53">
        <f>L76*$L$3*2</f>
        <v>90</v>
      </c>
      <c r="N76" s="53"/>
      <c r="O76" s="88"/>
      <c r="P76" s="53"/>
      <c r="Q76" s="53">
        <f>M76+P77</f>
        <v>180</v>
      </c>
      <c r="R76" s="55">
        <f>SUM(S76:AN76)</f>
        <v>90</v>
      </c>
      <c r="S76" s="48">
        <v>90</v>
      </c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55">
        <f>M76-R76</f>
        <v>0</v>
      </c>
    </row>
    <row r="77" spans="1:41" s="70" customFormat="1" ht="18.75">
      <c r="A77" s="56"/>
      <c r="B77" s="68" t="s">
        <v>43</v>
      </c>
      <c r="C77" s="68"/>
      <c r="D77" s="58" t="s">
        <v>98</v>
      </c>
      <c r="E77" s="59" t="s">
        <v>51</v>
      </c>
      <c r="F77" s="60" t="s">
        <v>52</v>
      </c>
      <c r="G77" s="61" t="s">
        <v>47</v>
      </c>
      <c r="H77" s="69" t="s">
        <v>121</v>
      </c>
      <c r="I77" s="61" t="s">
        <v>62</v>
      </c>
      <c r="J77" s="69" t="s">
        <v>82</v>
      </c>
      <c r="K77" s="63" t="s">
        <v>4</v>
      </c>
      <c r="L77" s="69"/>
      <c r="M77" s="69"/>
      <c r="N77" s="69">
        <v>3</v>
      </c>
      <c r="O77" s="89">
        <v>2</v>
      </c>
      <c r="P77" s="69">
        <f>N77*O77*$L$3</f>
        <v>90</v>
      </c>
      <c r="Q77" s="69"/>
      <c r="R77" s="65">
        <f>SUM(S77:AN77)</f>
        <v>90</v>
      </c>
      <c r="S77" s="68"/>
      <c r="T77" s="68"/>
      <c r="U77" s="68"/>
      <c r="V77" s="68"/>
      <c r="W77" s="68"/>
      <c r="X77" s="68"/>
      <c r="Y77" s="68"/>
      <c r="Z77" s="68">
        <v>72</v>
      </c>
      <c r="AA77" s="68"/>
      <c r="AB77" s="68"/>
      <c r="AC77" s="68"/>
      <c r="AD77" s="68"/>
      <c r="AE77" s="68"/>
      <c r="AF77" s="68"/>
      <c r="AG77" s="68">
        <v>18</v>
      </c>
      <c r="AH77" s="68"/>
      <c r="AI77" s="68"/>
      <c r="AJ77" s="68"/>
      <c r="AK77" s="68"/>
      <c r="AL77" s="68"/>
      <c r="AM77" s="68"/>
      <c r="AN77" s="68"/>
      <c r="AO77" s="66">
        <f>P77-R77</f>
        <v>0</v>
      </c>
    </row>
    <row r="78" spans="1:41" s="46" customFormat="1" ht="18.75">
      <c r="A78" s="46">
        <v>1</v>
      </c>
      <c r="B78" s="48" t="s">
        <v>43</v>
      </c>
      <c r="C78" s="48"/>
      <c r="D78" s="49" t="s">
        <v>98</v>
      </c>
      <c r="E78" s="50" t="s">
        <v>51</v>
      </c>
      <c r="F78" s="51" t="s">
        <v>56</v>
      </c>
      <c r="G78" s="52" t="s">
        <v>64</v>
      </c>
      <c r="H78" s="67" t="s">
        <v>81</v>
      </c>
      <c r="I78" s="52" t="s">
        <v>62</v>
      </c>
      <c r="J78" s="53" t="s">
        <v>74</v>
      </c>
      <c r="K78" s="54" t="s">
        <v>3</v>
      </c>
      <c r="L78" s="53">
        <v>3</v>
      </c>
      <c r="M78" s="53">
        <f>L78*$L$3*2</f>
        <v>90</v>
      </c>
      <c r="N78" s="53"/>
      <c r="O78" s="88"/>
      <c r="P78" s="53"/>
      <c r="Q78" s="53">
        <f>M78+P79</f>
        <v>120</v>
      </c>
      <c r="R78" s="55">
        <v>90</v>
      </c>
      <c r="S78" s="48">
        <v>0</v>
      </c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55">
        <f>M78-R78</f>
        <v>0</v>
      </c>
    </row>
    <row r="79" spans="1:41" s="70" customFormat="1" ht="18.75">
      <c r="A79" s="56"/>
      <c r="B79" s="68" t="s">
        <v>43</v>
      </c>
      <c r="C79" s="68"/>
      <c r="D79" s="58" t="s">
        <v>98</v>
      </c>
      <c r="E79" s="59" t="s">
        <v>51</v>
      </c>
      <c r="F79" s="60" t="s">
        <v>56</v>
      </c>
      <c r="G79" s="61" t="s">
        <v>64</v>
      </c>
      <c r="H79" s="62" t="s">
        <v>81</v>
      </c>
      <c r="I79" s="61" t="s">
        <v>62</v>
      </c>
      <c r="J79" s="69" t="s">
        <v>74</v>
      </c>
      <c r="K79" s="63" t="s">
        <v>4</v>
      </c>
      <c r="L79" s="69"/>
      <c r="M79" s="69"/>
      <c r="N79" s="69">
        <v>2</v>
      </c>
      <c r="O79" s="89">
        <v>1</v>
      </c>
      <c r="P79" s="69">
        <f>N79*O79*$L$3</f>
        <v>30</v>
      </c>
      <c r="Q79" s="69"/>
      <c r="R79" s="65">
        <v>30</v>
      </c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I79" s="68"/>
      <c r="AJ79" s="68"/>
      <c r="AK79" s="68"/>
      <c r="AL79" s="68"/>
      <c r="AM79" s="68"/>
      <c r="AN79" s="68"/>
      <c r="AO79" s="66">
        <f>P79-R79</f>
        <v>0</v>
      </c>
    </row>
    <row r="80" spans="1:41" s="46" customFormat="1" ht="18.75">
      <c r="A80" s="46">
        <v>1</v>
      </c>
      <c r="B80" s="48" t="s">
        <v>43</v>
      </c>
      <c r="C80" s="48"/>
      <c r="D80" s="49" t="s">
        <v>98</v>
      </c>
      <c r="E80" s="50" t="s">
        <v>90</v>
      </c>
      <c r="F80" s="51" t="s">
        <v>122</v>
      </c>
      <c r="G80" s="52" t="s">
        <v>59</v>
      </c>
      <c r="H80" s="67" t="s">
        <v>48</v>
      </c>
      <c r="I80" s="52" t="s">
        <v>62</v>
      </c>
      <c r="J80" s="53" t="s">
        <v>87</v>
      </c>
      <c r="K80" s="54" t="s">
        <v>3</v>
      </c>
      <c r="L80" s="53">
        <v>2</v>
      </c>
      <c r="M80" s="53">
        <f>L80*$L$3*2</f>
        <v>60</v>
      </c>
      <c r="N80" s="53"/>
      <c r="O80" s="88"/>
      <c r="P80" s="53"/>
      <c r="Q80" s="53">
        <f>M80+P81</f>
        <v>90</v>
      </c>
      <c r="R80" s="55">
        <f>SUM(S80:AN80)</f>
        <v>60</v>
      </c>
      <c r="S80" s="48">
        <v>60</v>
      </c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55">
        <f>M80-R80</f>
        <v>0</v>
      </c>
    </row>
    <row r="81" spans="1:41" s="70" customFormat="1" ht="18.75">
      <c r="A81" s="56"/>
      <c r="B81" s="68" t="s">
        <v>43</v>
      </c>
      <c r="C81" s="68"/>
      <c r="D81" s="58" t="s">
        <v>98</v>
      </c>
      <c r="E81" s="59" t="s">
        <v>90</v>
      </c>
      <c r="F81" s="60" t="s">
        <v>122</v>
      </c>
      <c r="G81" s="61" t="s">
        <v>59</v>
      </c>
      <c r="H81" s="62" t="s">
        <v>48</v>
      </c>
      <c r="I81" s="61" t="s">
        <v>62</v>
      </c>
      <c r="J81" s="69" t="s">
        <v>87</v>
      </c>
      <c r="K81" s="63" t="s">
        <v>4</v>
      </c>
      <c r="L81" s="69"/>
      <c r="M81" s="69"/>
      <c r="N81" s="69">
        <v>2</v>
      </c>
      <c r="O81" s="89">
        <v>1</v>
      </c>
      <c r="P81" s="69">
        <f>N81*O81*$L$3</f>
        <v>30</v>
      </c>
      <c r="Q81" s="69"/>
      <c r="R81" s="65">
        <v>60</v>
      </c>
      <c r="S81" s="68"/>
      <c r="T81" s="68"/>
      <c r="U81" s="68"/>
      <c r="V81" s="68"/>
      <c r="W81" s="68"/>
      <c r="X81" s="68"/>
      <c r="Y81" s="68"/>
      <c r="Z81" s="68">
        <v>30</v>
      </c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6">
        <f>P81-R81</f>
        <v>-30</v>
      </c>
    </row>
    <row r="82" spans="1:41" s="46" customFormat="1" ht="18.75">
      <c r="A82" s="46">
        <v>1</v>
      </c>
      <c r="B82" s="48" t="s">
        <v>43</v>
      </c>
      <c r="C82" s="48"/>
      <c r="D82" s="49" t="s">
        <v>98</v>
      </c>
      <c r="E82" s="50" t="s">
        <v>90</v>
      </c>
      <c r="F82" s="51" t="s">
        <v>122</v>
      </c>
      <c r="G82" s="52" t="s">
        <v>75</v>
      </c>
      <c r="H82" s="67" t="s">
        <v>76</v>
      </c>
      <c r="I82" s="52" t="s">
        <v>62</v>
      </c>
      <c r="J82" s="53" t="s">
        <v>87</v>
      </c>
      <c r="K82" s="54" t="s">
        <v>3</v>
      </c>
      <c r="L82" s="53">
        <v>2</v>
      </c>
      <c r="M82" s="53">
        <f>L82*$L$3*2</f>
        <v>60</v>
      </c>
      <c r="N82" s="53"/>
      <c r="O82" s="88"/>
      <c r="P82" s="53"/>
      <c r="Q82" s="53">
        <f>M82+P83</f>
        <v>150</v>
      </c>
      <c r="R82" s="55">
        <f>SUM(S82:AN82)</f>
        <v>0</v>
      </c>
      <c r="S82" s="48">
        <v>0</v>
      </c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55">
        <f>M82-R82</f>
        <v>60</v>
      </c>
    </row>
    <row r="83" spans="2:41" s="70" customFormat="1" ht="18.75">
      <c r="B83" s="68" t="s">
        <v>43</v>
      </c>
      <c r="C83" s="68"/>
      <c r="D83" s="58" t="s">
        <v>98</v>
      </c>
      <c r="E83" s="59" t="s">
        <v>90</v>
      </c>
      <c r="F83" s="60" t="s">
        <v>122</v>
      </c>
      <c r="G83" s="61" t="s">
        <v>75</v>
      </c>
      <c r="H83" s="62" t="s">
        <v>76</v>
      </c>
      <c r="I83" s="61" t="s">
        <v>62</v>
      </c>
      <c r="J83" s="93">
        <v>36558</v>
      </c>
      <c r="K83" s="63" t="s">
        <v>4</v>
      </c>
      <c r="L83" s="69"/>
      <c r="M83" s="69"/>
      <c r="N83" s="69">
        <v>2</v>
      </c>
      <c r="O83" s="89">
        <v>3</v>
      </c>
      <c r="P83" s="69">
        <f>N83*O83*$L$3</f>
        <v>90</v>
      </c>
      <c r="Q83" s="69"/>
      <c r="R83" s="65">
        <v>90</v>
      </c>
      <c r="S83" s="68"/>
      <c r="T83" s="68"/>
      <c r="U83" s="68"/>
      <c r="V83" s="68"/>
      <c r="W83" s="68"/>
      <c r="X83" s="68"/>
      <c r="Y83" s="68"/>
      <c r="Z83" s="68">
        <v>30</v>
      </c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6">
        <f>P83-R83</f>
        <v>0</v>
      </c>
    </row>
    <row r="84" spans="1:41" s="86" customFormat="1" ht="18.75">
      <c r="A84" s="86">
        <v>1</v>
      </c>
      <c r="B84" s="71" t="s">
        <v>43</v>
      </c>
      <c r="C84" s="71"/>
      <c r="D84" s="72" t="s">
        <v>98</v>
      </c>
      <c r="E84" s="73" t="s">
        <v>59</v>
      </c>
      <c r="F84" s="71" t="s">
        <v>123</v>
      </c>
      <c r="G84" s="74" t="s">
        <v>59</v>
      </c>
      <c r="H84" s="75" t="s">
        <v>73</v>
      </c>
      <c r="I84" s="74" t="s">
        <v>62</v>
      </c>
      <c r="J84" s="75" t="s">
        <v>87</v>
      </c>
      <c r="K84" s="76" t="s">
        <v>3</v>
      </c>
      <c r="L84" s="75">
        <v>2</v>
      </c>
      <c r="M84" s="75">
        <f>L84*$L$3*2</f>
        <v>60</v>
      </c>
      <c r="N84" s="75"/>
      <c r="O84" s="94"/>
      <c r="P84" s="75"/>
      <c r="Q84" s="75">
        <f>M84+P85</f>
        <v>120</v>
      </c>
      <c r="R84" s="77">
        <v>60</v>
      </c>
      <c r="S84" s="71"/>
      <c r="T84" s="71"/>
      <c r="U84" s="71"/>
      <c r="W84" s="71">
        <v>60</v>
      </c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55">
        <f>M84-R84</f>
        <v>0</v>
      </c>
    </row>
    <row r="85" spans="2:41" s="87" customFormat="1" ht="18.75">
      <c r="B85" s="78" t="s">
        <v>43</v>
      </c>
      <c r="C85" s="78"/>
      <c r="D85" s="79" t="s">
        <v>98</v>
      </c>
      <c r="E85" s="80" t="s">
        <v>59</v>
      </c>
      <c r="F85" s="78" t="s">
        <v>123</v>
      </c>
      <c r="G85" s="81" t="s">
        <v>59</v>
      </c>
      <c r="H85" s="82" t="s">
        <v>73</v>
      </c>
      <c r="I85" s="81" t="s">
        <v>62</v>
      </c>
      <c r="J85" s="82" t="s">
        <v>87</v>
      </c>
      <c r="K85" s="83" t="s">
        <v>4</v>
      </c>
      <c r="L85" s="82"/>
      <c r="M85" s="82"/>
      <c r="N85" s="82">
        <v>2</v>
      </c>
      <c r="O85" s="95">
        <v>2</v>
      </c>
      <c r="P85" s="82">
        <f>N85*O85*$L$3</f>
        <v>60</v>
      </c>
      <c r="Q85" s="82"/>
      <c r="R85" s="85">
        <v>60</v>
      </c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>
        <v>60</v>
      </c>
      <c r="AI85" s="78"/>
      <c r="AJ85" s="78"/>
      <c r="AK85" s="78"/>
      <c r="AL85" s="78"/>
      <c r="AM85" s="78"/>
      <c r="AN85" s="78"/>
      <c r="AO85" s="66">
        <f>P85-R85</f>
        <v>0</v>
      </c>
    </row>
    <row r="86" spans="1:41" s="86" customFormat="1" ht="18.75">
      <c r="A86" s="86">
        <v>1</v>
      </c>
      <c r="B86" s="71" t="s">
        <v>43</v>
      </c>
      <c r="C86" s="71"/>
      <c r="D86" s="72" t="s">
        <v>98</v>
      </c>
      <c r="E86" s="73" t="s">
        <v>59</v>
      </c>
      <c r="F86" s="71" t="s">
        <v>123</v>
      </c>
      <c r="G86" s="74" t="s">
        <v>77</v>
      </c>
      <c r="H86" s="75" t="s">
        <v>115</v>
      </c>
      <c r="I86" s="74" t="s">
        <v>62</v>
      </c>
      <c r="J86" s="75" t="s">
        <v>87</v>
      </c>
      <c r="K86" s="76" t="s">
        <v>3</v>
      </c>
      <c r="L86" s="75">
        <v>2</v>
      </c>
      <c r="M86" s="75">
        <f>L86*$L$3*2</f>
        <v>60</v>
      </c>
      <c r="N86" s="75"/>
      <c r="O86" s="94"/>
      <c r="P86" s="75"/>
      <c r="Q86" s="75">
        <v>150</v>
      </c>
      <c r="R86" s="55">
        <f>SUM(S86:AN86)</f>
        <v>0</v>
      </c>
      <c r="S86" s="71"/>
      <c r="T86" s="71"/>
      <c r="U86" s="71"/>
      <c r="V86" s="71"/>
      <c r="W86" s="71">
        <v>0</v>
      </c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55">
        <f>M86-R86</f>
        <v>60</v>
      </c>
    </row>
    <row r="87" spans="2:41" s="87" customFormat="1" ht="18.75">
      <c r="B87" s="78" t="s">
        <v>43</v>
      </c>
      <c r="C87" s="78"/>
      <c r="D87" s="79" t="s">
        <v>98</v>
      </c>
      <c r="E87" s="80" t="s">
        <v>59</v>
      </c>
      <c r="F87" s="78" t="s">
        <v>123</v>
      </c>
      <c r="G87" s="81" t="s">
        <v>77</v>
      </c>
      <c r="H87" s="82" t="s">
        <v>115</v>
      </c>
      <c r="I87" s="81" t="s">
        <v>62</v>
      </c>
      <c r="J87" s="82" t="s">
        <v>87</v>
      </c>
      <c r="K87" s="83" t="s">
        <v>4</v>
      </c>
      <c r="L87" s="82"/>
      <c r="M87" s="82"/>
      <c r="N87" s="82">
        <v>2</v>
      </c>
      <c r="O87" s="95">
        <v>3</v>
      </c>
      <c r="P87" s="82">
        <v>90</v>
      </c>
      <c r="Q87" s="82"/>
      <c r="R87" s="65">
        <f>SUM(S87:AN87)</f>
        <v>90</v>
      </c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>
        <v>90</v>
      </c>
      <c r="AI87" s="78"/>
      <c r="AJ87" s="78"/>
      <c r="AK87" s="78"/>
      <c r="AL87" s="78"/>
      <c r="AM87" s="78"/>
      <c r="AN87" s="78"/>
      <c r="AO87" s="66">
        <f>P87-R87</f>
        <v>0</v>
      </c>
    </row>
    <row r="88" spans="1:41" s="87" customFormat="1" ht="18.75">
      <c r="A88" s="86">
        <v>1</v>
      </c>
      <c r="B88" s="71" t="s">
        <v>43</v>
      </c>
      <c r="C88" s="71"/>
      <c r="D88" s="72" t="s">
        <v>98</v>
      </c>
      <c r="E88" s="73" t="s">
        <v>59</v>
      </c>
      <c r="F88" s="71" t="s">
        <v>123</v>
      </c>
      <c r="G88" s="74" t="s">
        <v>75</v>
      </c>
      <c r="H88" s="75" t="s">
        <v>73</v>
      </c>
      <c r="I88" s="74" t="s">
        <v>62</v>
      </c>
      <c r="J88" s="75" t="s">
        <v>87</v>
      </c>
      <c r="K88" s="76" t="s">
        <v>3</v>
      </c>
      <c r="L88" s="75">
        <v>2</v>
      </c>
      <c r="M88" s="75">
        <f>L88*$L$3*2</f>
        <v>60</v>
      </c>
      <c r="N88" s="75"/>
      <c r="O88" s="94"/>
      <c r="P88" s="75"/>
      <c r="Q88" s="75">
        <v>120</v>
      </c>
      <c r="R88" s="77">
        <v>0</v>
      </c>
      <c r="S88" s="71"/>
      <c r="T88" s="71"/>
      <c r="U88" s="71"/>
      <c r="V88" s="71"/>
      <c r="W88" s="71">
        <v>0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55">
        <f>M88-R88</f>
        <v>60</v>
      </c>
    </row>
    <row r="89" spans="2:41" s="87" customFormat="1" ht="18.75">
      <c r="B89" s="78" t="s">
        <v>43</v>
      </c>
      <c r="C89" s="78"/>
      <c r="D89" s="79" t="s">
        <v>98</v>
      </c>
      <c r="E89" s="80" t="s">
        <v>59</v>
      </c>
      <c r="F89" s="78" t="s">
        <v>123</v>
      </c>
      <c r="G89" s="81" t="s">
        <v>75</v>
      </c>
      <c r="H89" s="82" t="s">
        <v>73</v>
      </c>
      <c r="I89" s="81" t="s">
        <v>62</v>
      </c>
      <c r="J89" s="82" t="s">
        <v>87</v>
      </c>
      <c r="K89" s="83" t="s">
        <v>4</v>
      </c>
      <c r="L89" s="82"/>
      <c r="M89" s="82"/>
      <c r="N89" s="82">
        <v>2</v>
      </c>
      <c r="O89" s="95">
        <v>2</v>
      </c>
      <c r="P89" s="82">
        <v>60</v>
      </c>
      <c r="Q89" s="82"/>
      <c r="R89" s="85">
        <v>60</v>
      </c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>
        <v>60</v>
      </c>
      <c r="AI89" s="78"/>
      <c r="AJ89" s="78"/>
      <c r="AK89" s="78"/>
      <c r="AL89" s="78"/>
      <c r="AM89" s="78"/>
      <c r="AN89" s="78"/>
      <c r="AO89" s="66">
        <f>P89-R89</f>
        <v>0</v>
      </c>
    </row>
    <row r="90" spans="1:41" s="86" customFormat="1" ht="18.75">
      <c r="A90" s="86">
        <v>1</v>
      </c>
      <c r="B90" s="71" t="s">
        <v>43</v>
      </c>
      <c r="C90" s="71"/>
      <c r="D90" s="72" t="s">
        <v>98</v>
      </c>
      <c r="E90" s="73" t="s">
        <v>59</v>
      </c>
      <c r="F90" s="71" t="s">
        <v>124</v>
      </c>
      <c r="G90" s="74" t="s">
        <v>59</v>
      </c>
      <c r="H90" s="75" t="s">
        <v>48</v>
      </c>
      <c r="I90" s="74" t="s">
        <v>62</v>
      </c>
      <c r="J90" s="75" t="s">
        <v>87</v>
      </c>
      <c r="K90" s="76" t="s">
        <v>3</v>
      </c>
      <c r="L90" s="75">
        <v>2</v>
      </c>
      <c r="M90" s="75">
        <f>L90*$L$3*2</f>
        <v>60</v>
      </c>
      <c r="N90" s="75"/>
      <c r="O90" s="94"/>
      <c r="P90" s="75"/>
      <c r="Q90" s="75">
        <f>M90+P91</f>
        <v>120</v>
      </c>
      <c r="R90" s="77">
        <f>SUM(S90:AN90)</f>
        <v>60</v>
      </c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>
        <v>60</v>
      </c>
      <c r="AL90" s="71"/>
      <c r="AM90" s="71"/>
      <c r="AN90" s="71"/>
      <c r="AO90" s="55">
        <f>M90-R90</f>
        <v>0</v>
      </c>
    </row>
    <row r="91" spans="2:41" s="87" customFormat="1" ht="18.75">
      <c r="B91" s="78" t="s">
        <v>43</v>
      </c>
      <c r="C91" s="78"/>
      <c r="D91" s="79" t="s">
        <v>98</v>
      </c>
      <c r="E91" s="80" t="s">
        <v>59</v>
      </c>
      <c r="F91" s="78" t="s">
        <v>124</v>
      </c>
      <c r="G91" s="81" t="s">
        <v>59</v>
      </c>
      <c r="H91" s="82" t="s">
        <v>48</v>
      </c>
      <c r="I91" s="81" t="s">
        <v>62</v>
      </c>
      <c r="J91" s="82" t="s">
        <v>87</v>
      </c>
      <c r="K91" s="83" t="s">
        <v>4</v>
      </c>
      <c r="L91" s="82"/>
      <c r="M91" s="82"/>
      <c r="N91" s="82">
        <v>2</v>
      </c>
      <c r="O91" s="95">
        <v>2</v>
      </c>
      <c r="P91" s="82">
        <f>N91*O91*$L$3</f>
        <v>60</v>
      </c>
      <c r="Q91" s="82"/>
      <c r="R91" s="85">
        <f>SUM(S91:AN91)</f>
        <v>60</v>
      </c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>
        <v>60</v>
      </c>
      <c r="AL91" s="78"/>
      <c r="AM91" s="78"/>
      <c r="AN91" s="78"/>
      <c r="AO91" s="66">
        <f>P91-R91</f>
        <v>0</v>
      </c>
    </row>
    <row r="92" spans="1:41" s="46" customFormat="1" ht="18.75">
      <c r="A92" s="86">
        <v>1</v>
      </c>
      <c r="B92" s="71" t="s">
        <v>43</v>
      </c>
      <c r="C92" s="71"/>
      <c r="D92" s="72" t="s">
        <v>98</v>
      </c>
      <c r="E92" s="73" t="s">
        <v>59</v>
      </c>
      <c r="F92" s="71" t="s">
        <v>125</v>
      </c>
      <c r="G92" s="74" t="s">
        <v>59</v>
      </c>
      <c r="H92" s="75" t="s">
        <v>53</v>
      </c>
      <c r="I92" s="74" t="s">
        <v>62</v>
      </c>
      <c r="J92" s="75" t="s">
        <v>74</v>
      </c>
      <c r="K92" s="76" t="s">
        <v>3</v>
      </c>
      <c r="L92" s="75">
        <v>3</v>
      </c>
      <c r="M92" s="75">
        <f>L92*$L$3*2</f>
        <v>90</v>
      </c>
      <c r="N92" s="75"/>
      <c r="O92" s="94"/>
      <c r="P92" s="75"/>
      <c r="Q92" s="75">
        <f>M92+P93</f>
        <v>150</v>
      </c>
      <c r="R92" s="77">
        <f>SUM(S92:AN92)</f>
        <v>90</v>
      </c>
      <c r="S92" s="71"/>
      <c r="T92" s="71"/>
      <c r="U92" s="71"/>
      <c r="V92" s="71">
        <v>90</v>
      </c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55">
        <f>M92-R92</f>
        <v>0</v>
      </c>
    </row>
    <row r="93" spans="1:41" s="70" customFormat="1" ht="19.5">
      <c r="A93" s="87"/>
      <c r="B93" s="78" t="s">
        <v>43</v>
      </c>
      <c r="C93" s="78"/>
      <c r="D93" s="79" t="s">
        <v>98</v>
      </c>
      <c r="E93" s="80" t="s">
        <v>59</v>
      </c>
      <c r="F93" s="78" t="s">
        <v>125</v>
      </c>
      <c r="G93" s="81" t="s">
        <v>59</v>
      </c>
      <c r="H93" s="82" t="s">
        <v>53</v>
      </c>
      <c r="I93" s="81" t="s">
        <v>62</v>
      </c>
      <c r="J93" s="82" t="s">
        <v>74</v>
      </c>
      <c r="K93" s="83" t="s">
        <v>4</v>
      </c>
      <c r="L93" s="82"/>
      <c r="M93" s="82"/>
      <c r="N93" s="82">
        <v>2</v>
      </c>
      <c r="O93" s="89">
        <v>2</v>
      </c>
      <c r="P93" s="82">
        <f>N93*O93*$L$3</f>
        <v>60</v>
      </c>
      <c r="Q93" s="82"/>
      <c r="R93" s="85">
        <f>SUM(S93:AN93)</f>
        <v>60</v>
      </c>
      <c r="S93" s="78"/>
      <c r="T93" s="78"/>
      <c r="U93" s="78"/>
      <c r="V93" s="78">
        <v>60</v>
      </c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66">
        <f>P93-R93</f>
        <v>0</v>
      </c>
    </row>
    <row r="94" spans="1:41" s="86" customFormat="1" ht="18.75">
      <c r="A94" s="87">
        <v>1</v>
      </c>
      <c r="B94" s="78" t="s">
        <v>43</v>
      </c>
      <c r="C94" s="78" t="s">
        <v>110</v>
      </c>
      <c r="D94" s="79" t="s">
        <v>98</v>
      </c>
      <c r="E94" s="80" t="s">
        <v>59</v>
      </c>
      <c r="F94" s="78" t="s">
        <v>111</v>
      </c>
      <c r="G94" s="81" t="s">
        <v>47</v>
      </c>
      <c r="H94" s="82" t="s">
        <v>73</v>
      </c>
      <c r="I94" s="81" t="s">
        <v>62</v>
      </c>
      <c r="J94" s="82" t="s">
        <v>126</v>
      </c>
      <c r="K94" s="83" t="s">
        <v>4</v>
      </c>
      <c r="L94" s="82"/>
      <c r="M94" s="82"/>
      <c r="N94" s="82">
        <v>2</v>
      </c>
      <c r="O94" s="95">
        <v>2</v>
      </c>
      <c r="P94" s="82">
        <f>N94*O94*$L$3</f>
        <v>60</v>
      </c>
      <c r="Q94" s="82">
        <f>P94</f>
        <v>60</v>
      </c>
      <c r="R94" s="85">
        <f>SUM(S94:AN94)</f>
        <v>60</v>
      </c>
      <c r="S94" s="78"/>
      <c r="T94" s="78"/>
      <c r="U94" s="78"/>
      <c r="V94" s="78"/>
      <c r="W94" s="78">
        <v>60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66">
        <f>P94-R94</f>
        <v>0</v>
      </c>
    </row>
    <row r="95" spans="1:41" s="87" customFormat="1" ht="18.75">
      <c r="A95" s="86">
        <v>1</v>
      </c>
      <c r="B95" s="71" t="s">
        <v>43</v>
      </c>
      <c r="C95" s="71" t="s">
        <v>127</v>
      </c>
      <c r="D95" s="72" t="s">
        <v>98</v>
      </c>
      <c r="E95" s="73" t="s">
        <v>59</v>
      </c>
      <c r="F95" s="71" t="s">
        <v>128</v>
      </c>
      <c r="G95" s="74" t="s">
        <v>59</v>
      </c>
      <c r="H95" s="75" t="s">
        <v>88</v>
      </c>
      <c r="I95" s="74" t="s">
        <v>62</v>
      </c>
      <c r="J95" s="75" t="s">
        <v>87</v>
      </c>
      <c r="K95" s="76" t="s">
        <v>3</v>
      </c>
      <c r="L95" s="75">
        <v>2</v>
      </c>
      <c r="M95" s="75">
        <f>L95*$L$3*2</f>
        <v>60</v>
      </c>
      <c r="N95" s="75"/>
      <c r="O95" s="94"/>
      <c r="P95" s="75"/>
      <c r="Q95" s="75">
        <f>M95+P96</f>
        <v>120</v>
      </c>
      <c r="R95" s="77">
        <v>60</v>
      </c>
      <c r="S95" s="71"/>
      <c r="T95" s="71"/>
      <c r="U95" s="71"/>
      <c r="V95" s="71">
        <v>60</v>
      </c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55">
        <f>M95-R95</f>
        <v>0</v>
      </c>
    </row>
    <row r="96" spans="2:41" s="87" customFormat="1" ht="18.75">
      <c r="B96" s="78" t="s">
        <v>43</v>
      </c>
      <c r="C96" s="78" t="s">
        <v>127</v>
      </c>
      <c r="D96" s="96" t="s">
        <v>98</v>
      </c>
      <c r="E96" s="97" t="s">
        <v>59</v>
      </c>
      <c r="F96" s="98" t="s">
        <v>128</v>
      </c>
      <c r="G96" s="99" t="s">
        <v>59</v>
      </c>
      <c r="H96" s="100" t="s">
        <v>129</v>
      </c>
      <c r="I96" s="99" t="s">
        <v>62</v>
      </c>
      <c r="J96" s="100" t="s">
        <v>87</v>
      </c>
      <c r="K96" s="101" t="s">
        <v>4</v>
      </c>
      <c r="L96" s="100"/>
      <c r="M96" s="100"/>
      <c r="N96" s="100">
        <v>2</v>
      </c>
      <c r="O96" s="102">
        <v>2</v>
      </c>
      <c r="P96" s="100">
        <f>N96*O96*$L$3</f>
        <v>60</v>
      </c>
      <c r="Q96" s="100"/>
      <c r="R96" s="85">
        <v>60</v>
      </c>
      <c r="S96" s="98"/>
      <c r="T96" s="98"/>
      <c r="U96" s="98"/>
      <c r="V96" s="98">
        <v>60</v>
      </c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66">
        <f>P96-R96</f>
        <v>0</v>
      </c>
    </row>
    <row r="97" spans="1:46" s="86" customFormat="1" ht="19.5">
      <c r="A97" s="86">
        <v>1</v>
      </c>
      <c r="B97" s="47" t="s">
        <v>43</v>
      </c>
      <c r="C97" s="47" t="s">
        <v>127</v>
      </c>
      <c r="D97" s="49" t="s">
        <v>130</v>
      </c>
      <c r="E97" s="50" t="s">
        <v>59</v>
      </c>
      <c r="F97" s="51" t="s">
        <v>131</v>
      </c>
      <c r="G97" s="52" t="s">
        <v>59</v>
      </c>
      <c r="H97" s="67" t="s">
        <v>132</v>
      </c>
      <c r="I97" s="52" t="s">
        <v>133</v>
      </c>
      <c r="J97" s="67" t="s">
        <v>87</v>
      </c>
      <c r="K97" s="54" t="s">
        <v>134</v>
      </c>
      <c r="L97" s="53">
        <v>2</v>
      </c>
      <c r="M97" s="53">
        <v>60</v>
      </c>
      <c r="N97" s="53"/>
      <c r="O97" s="88"/>
      <c r="P97" s="53"/>
      <c r="Q97" s="53">
        <v>90</v>
      </c>
      <c r="R97" s="48">
        <v>60</v>
      </c>
      <c r="S97" s="46">
        <v>60</v>
      </c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55"/>
      <c r="AP97" s="48"/>
      <c r="AQ97" s="48"/>
      <c r="AR97" s="48"/>
      <c r="AS97" s="48"/>
      <c r="AT97" s="48"/>
    </row>
    <row r="98" spans="2:46" s="87" customFormat="1" ht="19.5">
      <c r="B98" s="78" t="s">
        <v>43</v>
      </c>
      <c r="C98" s="78" t="s">
        <v>127</v>
      </c>
      <c r="D98" s="96" t="s">
        <v>130</v>
      </c>
      <c r="E98" s="97" t="s">
        <v>59</v>
      </c>
      <c r="F98" s="60" t="s">
        <v>131</v>
      </c>
      <c r="G98" s="61" t="s">
        <v>59</v>
      </c>
      <c r="H98" s="62" t="s">
        <v>132</v>
      </c>
      <c r="I98" s="99" t="s">
        <v>62</v>
      </c>
      <c r="J98" s="62" t="s">
        <v>87</v>
      </c>
      <c r="K98" s="63" t="s">
        <v>135</v>
      </c>
      <c r="L98" s="69"/>
      <c r="M98" s="69"/>
      <c r="N98" s="69">
        <v>2</v>
      </c>
      <c r="O98" s="89">
        <v>1</v>
      </c>
      <c r="P98" s="69">
        <v>30</v>
      </c>
      <c r="Q98" s="69"/>
      <c r="R98" s="68">
        <v>30</v>
      </c>
      <c r="S98" s="68"/>
      <c r="T98" s="68"/>
      <c r="U98" s="68"/>
      <c r="V98" s="68"/>
      <c r="W98" s="68"/>
      <c r="X98" s="68"/>
      <c r="Y98" s="70"/>
      <c r="Z98" s="68">
        <v>30</v>
      </c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6"/>
      <c r="AP98" s="68"/>
      <c r="AQ98" s="68"/>
      <c r="AR98" s="68"/>
      <c r="AS98" s="68"/>
      <c r="AT98" s="68"/>
    </row>
    <row r="99" spans="1:46" ht="19.5">
      <c r="A99" s="86">
        <v>1</v>
      </c>
      <c r="B99" s="47" t="s">
        <v>43</v>
      </c>
      <c r="C99" s="47" t="s">
        <v>127</v>
      </c>
      <c r="D99" s="49" t="s">
        <v>130</v>
      </c>
      <c r="E99" s="50" t="s">
        <v>59</v>
      </c>
      <c r="F99" s="51" t="s">
        <v>136</v>
      </c>
      <c r="G99" s="52" t="s">
        <v>59</v>
      </c>
      <c r="H99" s="67" t="s">
        <v>137</v>
      </c>
      <c r="I99" s="52" t="s">
        <v>133</v>
      </c>
      <c r="J99" s="67" t="s">
        <v>87</v>
      </c>
      <c r="K99" s="54" t="s">
        <v>134</v>
      </c>
      <c r="L99" s="53">
        <v>2</v>
      </c>
      <c r="M99" s="53">
        <v>60</v>
      </c>
      <c r="N99" s="53"/>
      <c r="O99" s="88"/>
      <c r="P99" s="53"/>
      <c r="Q99" s="53">
        <v>90</v>
      </c>
      <c r="R99" s="48">
        <v>60</v>
      </c>
      <c r="S99" s="46"/>
      <c r="T99" s="48"/>
      <c r="U99" s="48"/>
      <c r="V99" s="48"/>
      <c r="W99" s="48">
        <v>60</v>
      </c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55"/>
      <c r="AP99" s="48"/>
      <c r="AQ99" s="48"/>
      <c r="AR99" s="48"/>
      <c r="AS99" s="48"/>
      <c r="AT99" s="48"/>
    </row>
    <row r="100" spans="1:46" ht="19.5">
      <c r="A100" s="87"/>
      <c r="B100" s="78" t="s">
        <v>43</v>
      </c>
      <c r="C100" s="78" t="s">
        <v>127</v>
      </c>
      <c r="D100" s="96" t="s">
        <v>130</v>
      </c>
      <c r="E100" s="97" t="s">
        <v>59</v>
      </c>
      <c r="F100" s="60" t="s">
        <v>136</v>
      </c>
      <c r="G100" s="61" t="s">
        <v>59</v>
      </c>
      <c r="H100" s="62" t="s">
        <v>137</v>
      </c>
      <c r="I100" s="99" t="s">
        <v>62</v>
      </c>
      <c r="J100" s="62" t="s">
        <v>87</v>
      </c>
      <c r="K100" s="63" t="s">
        <v>135</v>
      </c>
      <c r="L100" s="69"/>
      <c r="M100" s="69"/>
      <c r="N100" s="69">
        <v>2</v>
      </c>
      <c r="O100" s="89">
        <v>2</v>
      </c>
      <c r="P100" s="69">
        <v>60</v>
      </c>
      <c r="Q100" s="69"/>
      <c r="R100" s="68">
        <v>60</v>
      </c>
      <c r="S100" s="68"/>
      <c r="T100" s="68"/>
      <c r="U100" s="68"/>
      <c r="V100" s="68"/>
      <c r="W100" s="68">
        <v>60</v>
      </c>
      <c r="X100" s="68"/>
      <c r="Y100" s="70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6"/>
      <c r="AP100" s="68"/>
      <c r="AQ100" s="68"/>
      <c r="AR100" s="68"/>
      <c r="AS100" s="68"/>
      <c r="AT100" s="68"/>
    </row>
    <row r="101" s="70" customFormat="1" ht="12.75"/>
    <row r="102" s="103" customFormat="1" ht="12.75"/>
    <row r="103" spans="2:41" s="103" customFormat="1" ht="15.75" customHeight="1">
      <c r="B103" s="104" t="s">
        <v>43</v>
      </c>
      <c r="C103" s="104"/>
      <c r="D103" s="105"/>
      <c r="E103" s="106" t="s">
        <v>138</v>
      </c>
      <c r="F103" s="104"/>
      <c r="G103" s="104"/>
      <c r="H103" s="104"/>
      <c r="I103" s="107"/>
      <c r="J103" s="104"/>
      <c r="K103" s="108"/>
      <c r="L103" s="104"/>
      <c r="M103" s="109"/>
      <c r="N103" s="109"/>
      <c r="O103" s="104"/>
      <c r="P103" s="109"/>
      <c r="Q103" s="109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</row>
    <row r="104" spans="2:41" ht="16.5" thickBot="1">
      <c r="B104" s="104" t="s">
        <v>43</v>
      </c>
      <c r="C104" s="104"/>
      <c r="D104" s="105"/>
      <c r="E104" s="106" t="s">
        <v>139</v>
      </c>
      <c r="F104" s="107"/>
      <c r="G104" s="104"/>
      <c r="H104" s="104"/>
      <c r="I104" s="107"/>
      <c r="J104" s="104"/>
      <c r="K104" s="108"/>
      <c r="L104" s="104"/>
      <c r="M104" s="109"/>
      <c r="N104" s="109"/>
      <c r="O104" s="104"/>
      <c r="P104" s="109"/>
      <c r="Q104" s="109"/>
      <c r="R104" s="104"/>
      <c r="S104" s="104">
        <v>60</v>
      </c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</row>
    <row r="105" spans="6:41" ht="16.5" thickBot="1">
      <c r="F105" s="110"/>
      <c r="G105" s="111"/>
      <c r="H105" s="111"/>
      <c r="I105" s="111"/>
      <c r="J105" s="111"/>
      <c r="K105" s="111"/>
      <c r="L105" s="111"/>
      <c r="M105" s="111"/>
      <c r="N105" s="111"/>
      <c r="O105" s="112"/>
      <c r="AO105" s="103"/>
    </row>
    <row r="106" spans="6:41" ht="15.75">
      <c r="F106" s="113"/>
      <c r="O106" s="3"/>
      <c r="AO106" s="103"/>
    </row>
    <row r="107" spans="6:15" ht="15.75">
      <c r="F107" s="113"/>
      <c r="O107" s="3"/>
    </row>
    <row r="122" spans="5:11" ht="18.75">
      <c r="E122" s="114"/>
      <c r="I122" s="113"/>
      <c r="K122" s="3"/>
    </row>
    <row r="123" spans="5:11" ht="18.75">
      <c r="E123" s="114"/>
      <c r="I123" s="113"/>
      <c r="K123" s="3"/>
    </row>
    <row r="124" spans="5:11" ht="18.75">
      <c r="E124" s="114"/>
      <c r="I124" s="113"/>
      <c r="K124" s="3"/>
    </row>
    <row r="125" spans="5:11" ht="18.75">
      <c r="E125" s="114"/>
      <c r="I125" s="113"/>
      <c r="K125" s="3"/>
    </row>
    <row r="126" spans="5:11" ht="18.75">
      <c r="E126" s="114"/>
      <c r="I126" s="113"/>
      <c r="K126" s="3"/>
    </row>
    <row r="127" spans="5:11" ht="18.75">
      <c r="E127" s="114"/>
      <c r="F127" s="115"/>
      <c r="I127" s="113"/>
      <c r="K127" s="3"/>
    </row>
    <row r="128" spans="5:11" ht="18.75">
      <c r="E128" s="114"/>
      <c r="F128" s="115"/>
      <c r="I128" s="113"/>
      <c r="K128" s="3"/>
    </row>
    <row r="129" spans="5:11" ht="18.75">
      <c r="E129" s="114"/>
      <c r="I129" s="113"/>
      <c r="K129" s="3"/>
    </row>
  </sheetData>
  <sheetProtection/>
  <autoFilter ref="A5:AN121"/>
  <mergeCells count="4">
    <mergeCell ref="D2:E2"/>
    <mergeCell ref="L2:M2"/>
    <mergeCell ref="F3:H3"/>
    <mergeCell ref="F105:O105"/>
  </mergeCells>
  <conditionalFormatting sqref="R6 R18 R8 R26 R12 R10 R16 R72 R14 R24">
    <cfRule type="cellIs" priority="6" dxfId="1" operator="lessThan" stopIfTrue="1">
      <formula>M6</formula>
    </cfRule>
  </conditionalFormatting>
  <conditionalFormatting sqref="R7 R15 R27 R73 R13 R17 R19 R9 R25 R11">
    <cfRule type="cellIs" priority="5" dxfId="1" operator="lessThan" stopIfTrue="1">
      <formula>P7</formula>
    </cfRule>
  </conditionalFormatting>
  <conditionalFormatting sqref="R31 R21 R61 R63 R40 R67 R69 R77 R79 R85 R91 R81 R93:R94 R83 R59 R52 R50 R87 R44 R48 R89 R75 R29 R56 R54 R71 R96 R65 R23 R37 R42 R46 R35 R33">
    <cfRule type="cellIs" priority="3" dxfId="1" operator="lessThan" stopIfTrue="1">
      <formula>P21</formula>
    </cfRule>
    <cfRule type="cellIs" priority="4" dxfId="0" operator="greaterThan" stopIfTrue="1">
      <formula>P21</formula>
    </cfRule>
  </conditionalFormatting>
  <conditionalFormatting sqref="R20 R74 R28 R70 R49 R51 R53 R55 R38:R39 R82 R57:R58 R68 R76 R78 R84 R80 R92 R95 R90 R86 R88 R45 R60 R62 R22 R64 R66 R30 R32 R34 R47 R41 R36 R43">
    <cfRule type="cellIs" priority="1" dxfId="1" operator="lessThan" stopIfTrue="1">
      <formula>M20</formula>
    </cfRule>
    <cfRule type="cellIs" priority="2" dxfId="0" operator="greaterThan" stopIfTrue="1">
      <formula>M20</formula>
    </cfRule>
  </conditionalFormatting>
  <printOptions/>
  <pageMargins left="0.49" right="0.75" top="1.66" bottom="0.28" header="0.78" footer="0.25"/>
  <pageSetup fitToHeight="1" fitToWidth="1" horizontalDpi="600" verticalDpi="600" orientation="landscape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Veselin Kmetov</dc:creator>
  <cp:keywords/>
  <dc:description/>
  <cp:lastModifiedBy>Veselin Kmetov</cp:lastModifiedBy>
  <dcterms:created xsi:type="dcterms:W3CDTF">2011-05-10T12:39:44Z</dcterms:created>
  <dcterms:modified xsi:type="dcterms:W3CDTF">2011-05-10T12:41:31Z</dcterms:modified>
  <cp:category/>
  <cp:version/>
  <cp:contentType/>
  <cp:contentStatus/>
</cp:coreProperties>
</file>